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12南相馬市○\（212南相馬市）提出書類一式\"/>
    </mc:Choice>
  </mc:AlternateContent>
  <workbookProtection workbookAlgorithmName="SHA-512" workbookHashValue="+BXT2lImlrkpMYLNAf7LIYntK3u3CQ6NWm4SL+SSS37ejoDTNFbKqRRQt++Df07rcGyyanH3rWA90a9d2CZslg==" workbookSaltValue="oPb+mc5ogU14WaYrnzMLdA==" workbookSpinCount="100000" lockStructure="1"/>
  <bookViews>
    <workbookView xWindow="0" yWindow="0" windowWidth="23040" windowHeight="921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<sst xmlns="http://schemas.openxmlformats.org/spreadsheetml/2006/main" count="228" uniqueCount="111">
  <si>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</si>
  <si>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</si>
  <si>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</si>
  <si>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</si>
  <si>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</si>
  <si>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</si>
  <si>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</si>
  <si>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</si>
  <si>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</si>
  <si>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</si>
  <si>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</si>
  <si>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</si>
  <si>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</si>
  <si>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</si>
  <si>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</si>
  <si>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</si>
  <si>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</si>
  <si>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</si>
  <si>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</si>
  <si>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</si>
  <si>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</si>
  <si>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</si>
  <si>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</si>
  <si>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</si>
  <si>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</si>
  <si>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</si>
  <si>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</si>
  <si>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</si>
  <si>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</si>
  <si>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</si>
  <si>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</si>
  <si>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</si>
  <si>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</si>
  <si>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</si>
  <si>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</si>
  <si>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</si>
  <si>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</si>
  <si>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</si>
  <si>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</si>
  <si>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</si>
  <si>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</si>
  <si>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</si>
  <si>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</si>
  <si>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</si>
  <si>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</si>
  <si>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</si>
  <si>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</si>
  <si>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</si>
  <si>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</si>
  <si>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</si>
  <si>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</si>
  <si>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</si>
  <si>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</si>
  <si>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</si>
  <si>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</si>
  <si>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</si>
  <si>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</si>
  <si>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</si>
  <si>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</si>
  <si>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</si>
  <si>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</si>
  <si>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</si>
  <si>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</si>
  <si>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</si>
  <si>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</si>
  <si>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</si>
  <si>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</si>
  <si>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</si>
  <si>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</si>
  <si>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</si>
  <si>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</si>
  <si>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</si>
  <si>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</si>
  <si>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</si>
  <si>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</si>
  <si>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</si>
  <si>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</si>
  <si>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</si>
  <si>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</si>
  <si>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</si>
  <si>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</si>
  <si>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</si>
  <si>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</si>
  <si>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</si>
  <si>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</si>
  <si>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</si>
  <si>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</si>
  <si>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</si>
  <si>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</si>
  <si>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</si>
  <si>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</si>
  <si>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</si>
  <si>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</si>
  <si>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</si>
  <si>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</si>
  <si>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</si>
  <si>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</si>
  <si>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</si>
  <si>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</si>
  <si>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</si>
  <si>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</si>
  <si>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</si>
  <si>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</si>
  <si>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</si>
  <si>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</si>
  <si>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</si>
  <si>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</si>
  <si>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</si>
  <si>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全国及び類団平均値を下回ったが、今後比率は徐々に上昇すると予測されるため、配水管路について布設後20年を経過した管路のうち、漏水等が多く耐久性が低下している区間を選定し、更新事業を実施する必要がある。
②　全国及び類団平均値を上回り、前年度2.31ポイント上昇した。今後、法定耐用年数を経過し更新時期を迎える管路の増加が考えられるため、計画的かつ効率的な更新に取り組む必要がある。
③　全国及び類団平均値を上回ったが、年度により差がある。また、H29年度に原町水道事業、H30年度に小高水道事業で策定した施設全体の更新計画に基づきながら、今後計画的に実施していく予定である。
※　管路の耐久性が低下している区間の選定と、限られた財源の中で管路の優先度を評価した計画的な方策が課題となる。</t>
    <phoneticPr fontId="4"/>
  </si>
  <si>
    <t>　当市水道事業全体の経営は、収益性については概ね良好と捉えている。しかし、指標に表れていないが、小高簡易水道事業はH28年度に避難指示区域の大部分が解除され、給水収益は年々上昇傾向にあるものの、帰還者数の伸びは依然不透明であり、将来の水需要の動向も予測が難しい。
　また、人口減少の加速化に伴う収益の減少傾向と、老朽施設等の更新需要を賄えるだけの莫大な財源確保が喫緊の課題である。引き続き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90" eb="191">
      <t>ヒ</t>
    </rPh>
    <rPh sb="192" eb="193">
      <t>ツヅ</t>
    </rPh>
    <phoneticPr fontId="4"/>
  </si>
  <si>
    <t>①　R5年度は収入において給水収益が減少となったものの、それ以上に支出において維持管理費等が減少したことにより前年度比率を0.89ポイント上回った。全国平均は下回っているものの、同規模類似団体（以下、類団）の平均と同程度の水準となり、継続的に100％を上回る黒字経営が続いている。
②　累積欠損金は、現時点で発生していない。
③　毎年度100％を大きく超え、支払能力は十分備えている。
④　全国及び類団平均値より企業債残高割合が少なく、他団体と比べて債務は軽いと言える。
⑤　給水原価が減少したことにより、前年度比1.66ポイント改善した。全国平均及び類団平均値を上回っているものの、料金回収率は100％を0.1ポイント下回っており、給水原価を水道料金で回収できていないため、今後、口座振替の推進や滞納対策の強化に取り組むことで給水収益の確保を図り、料金回収率の向上を目指す。
⑥　費用が減少したことで、対前年度比2.92ポイント改善したものの、全国及び類団平均値よりも高い状況が続いている。維持管理費の縮減や経常費用の見直し、投資の効率化を一層進める必要がある。
⑦　前年度比1.38ポイント減少したが、全国及び類団平均値を上回っている。H28年7月に給水区域の大部分が避難指示解除となり、利用率は徐々に上昇すると予測される一方で、市の人口減少に伴う給水人口の減少により、今後も収益の減少傾向が続くことも予測されるため、水需要予測を反映した適正な施設規模を検討しなければならない。
⑧　前年度比0.14ポイント増加した。避難指示区域が解除された小高簡易水道事業の有収率は徐々に上昇すると予測される。無収水量の主たる要因が漏水であるので、老朽管の更新や適正な維持管理に努め、漏水防止対策も継続的に取り組む。</t>
    <rPh sb="7" eb="9">
      <t>シュウニュウ</t>
    </rPh>
    <rPh sb="19" eb="20">
      <t>ショウ</t>
    </rPh>
    <rPh sb="30" eb="32">
      <t>イジョウ</t>
    </rPh>
    <rPh sb="33" eb="35">
      <t>シシュツ</t>
    </rPh>
    <rPh sb="46" eb="48">
      <t>ゲンショウ</t>
    </rPh>
    <rPh sb="69" eb="70">
      <t>ウエ</t>
    </rPh>
    <rPh sb="104" eb="106">
      <t>ヘイキン</t>
    </rPh>
    <rPh sb="107" eb="110">
      <t>ドウテイド</t>
    </rPh>
    <rPh sb="111" eb="113">
      <t>スイジュン</t>
    </rPh>
    <rPh sb="243" eb="245">
      <t>ゲンショウ</t>
    </rPh>
    <rPh sb="265" eb="267">
      <t>カイゼン</t>
    </rPh>
    <rPh sb="272" eb="274">
      <t>ヘイキン</t>
    </rPh>
    <rPh sb="292" eb="297">
      <t>リョウキンカイシュウリツ</t>
    </rPh>
    <rPh sb="310" eb="312">
      <t>シタマワ</t>
    </rPh>
    <rPh sb="317" eb="321">
      <t>キュウスイゲンカ</t>
    </rPh>
    <rPh sb="322" eb="324">
      <t>スイドウ</t>
    </rPh>
    <rPh sb="324" eb="326">
      <t>リョウキン</t>
    </rPh>
    <rPh sb="327" eb="329">
      <t>カイシュウ</t>
    </rPh>
    <rPh sb="338" eb="340">
      <t>コンゴ</t>
    </rPh>
    <rPh sb="357" eb="358">
      <t>ト</t>
    </rPh>
    <rPh sb="359" eb="360">
      <t>ク</t>
    </rPh>
    <rPh sb="364" eb="368">
      <t>キュウスイシュウエキ</t>
    </rPh>
    <rPh sb="369" eb="371">
      <t>カクホ</t>
    </rPh>
    <rPh sb="372" eb="373">
      <t>ハカ</t>
    </rPh>
    <rPh sb="375" eb="377">
      <t>リョウキン</t>
    </rPh>
    <rPh sb="381" eb="383">
      <t>コウジョウ</t>
    </rPh>
    <rPh sb="394" eb="396">
      <t>ゲンショウ</t>
    </rPh>
    <rPh sb="402" eb="403">
      <t>タイ</t>
    </rPh>
    <rPh sb="415" eb="417">
      <t>カイゼン</t>
    </rPh>
    <rPh sb="423" eb="426">
      <t>ゼンコクオヨ</t>
    </rPh>
    <rPh sb="431" eb="432">
      <t>チ</t>
    </rPh>
    <rPh sb="435" eb="436">
      <t>タカ</t>
    </rPh>
    <rPh sb="437" eb="439">
      <t>ジョウキョウ</t>
    </rPh>
    <rPh sb="440" eb="441">
      <t>ツヅ</t>
    </rPh>
    <rPh sb="485" eb="489">
      <t>ゼンネンドヒ</t>
    </rPh>
    <rPh sb="497" eb="499">
      <t>ゲンショウ</t>
    </rPh>
    <rPh sb="513" eb="515">
      <t>ウワマワ</t>
    </rPh>
    <rPh sb="563" eb="565">
      <t>イッポウ</t>
    </rPh>
    <rPh sb="567" eb="568">
      <t>シ</t>
    </rPh>
    <rPh sb="576" eb="580">
      <t>キュウスイジンコウ</t>
    </rPh>
    <rPh sb="581" eb="583">
      <t>ゲンショウ</t>
    </rPh>
    <rPh sb="587" eb="589">
      <t>コンゴ</t>
    </rPh>
    <rPh sb="590" eb="592">
      <t>シュウエキ</t>
    </rPh>
    <rPh sb="593" eb="597">
      <t>ゲンショウケイコウ</t>
    </rPh>
    <rPh sb="598" eb="599">
      <t>ツヅ</t>
    </rPh>
    <rPh sb="603" eb="605">
      <t>ヨソク</t>
    </rPh>
    <rPh sb="647" eb="648">
      <t>ヒ</t>
    </rPh>
    <rPh sb="656" eb="65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</si>
</sst>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0.76</c:v>
                </c:pt>
                <c:pt idx="1">
                  <c:v>0.82</c:v>
                </c:pt>
                <c:pt idx="2">
                  <c:v>0.82</c:v>
                </c:pt>
                <c:pt idx="3">
                  <c:v>0.74</c:v>
                </c:pt>
                <c:pt idx="4">
                  <c:v>0.67</c:v>
                </c:pt>
              </c:numCache>
            </c:numRef>
          </c:val>
          <c:extLst>
            <c:ext xmlns:c16="http://schemas.microsoft.com/office/drawing/2014/chart" uri="{C3380CC4-5D6E-409C-BE32-E72D297353CC}">
              <c16:uniqueId val="{00000000-9F16-4437-80DC-CFD2C57356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9F16-4437-80DC-CFD2C57356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49.7</c:v>
                </c:pt>
                <c:pt idx="1">
                  <c:v>51.25</c:v>
                </c:pt>
                <c:pt idx="2">
                  <c:v>50.82</c:v>
                </c:pt>
                <c:pt idx="3">
                  <c:v>65.56</c:v>
                </c:pt>
                <c:pt idx="4">
                  <c:v>64.180000000000007</c:v>
                </c:pt>
              </c:numCache>
            </c:numRef>
          </c:val>
          <c:extLst>
            <c:ext xmlns:c16="http://schemas.microsoft.com/office/drawing/2014/chart" uri="{C3380CC4-5D6E-409C-BE32-E72D297353CC}">
              <c16:uniqueId val="{00000000-AB65-4430-BF21-760BCDDF07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AB65-4430-BF21-760BCDDF07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87.56</c:v>
                </c:pt>
                <c:pt idx="1">
                  <c:v>84.6</c:v>
                </c:pt>
                <c:pt idx="2">
                  <c:v>82.96</c:v>
                </c:pt>
                <c:pt idx="3">
                  <c:v>82.01</c:v>
                </c:pt>
                <c:pt idx="4">
                  <c:v>82.15</c:v>
                </c:pt>
              </c:numCache>
            </c:numRef>
          </c:val>
          <c:extLst>
            <c:ext xmlns:c16="http://schemas.microsoft.com/office/drawing/2014/chart" uri="{C3380CC4-5D6E-409C-BE32-E72D297353CC}">
              <c16:uniqueId val="{00000000-FA1C-4EF7-B220-D01718BE8D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FA1C-4EF7-B220-D01718BE8D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136.9</c:v>
                </c:pt>
                <c:pt idx="1">
                  <c:v>130.58000000000001</c:v>
                </c:pt>
                <c:pt idx="2">
                  <c:v>112.3</c:v>
                </c:pt>
                <c:pt idx="3">
                  <c:v>106.66</c:v>
                </c:pt>
                <c:pt idx="4">
                  <c:v>107.55</c:v>
                </c:pt>
              </c:numCache>
            </c:numRef>
          </c:val>
          <c:extLst>
            <c:ext xmlns:c16="http://schemas.microsoft.com/office/drawing/2014/chart" uri="{C3380CC4-5D6E-409C-BE32-E72D297353CC}">
              <c16:uniqueId val="{00000000-D9AF-4375-999C-C3E442A966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D9AF-4375-999C-C3E442A966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51.54</c:v>
                </c:pt>
                <c:pt idx="1">
                  <c:v>48.34</c:v>
                </c:pt>
                <c:pt idx="2">
                  <c:v>48.1</c:v>
                </c:pt>
                <c:pt idx="3">
                  <c:v>48.7</c:v>
                </c:pt>
                <c:pt idx="4">
                  <c:v>47.22</c:v>
                </c:pt>
              </c:numCache>
            </c:numRef>
          </c:val>
          <c:extLst>
            <c:ext xmlns:c16="http://schemas.microsoft.com/office/drawing/2014/chart" uri="{C3380CC4-5D6E-409C-BE32-E72D297353CC}">
              <c16:uniqueId val="{00000000-C869-4A22-AC74-A142CB3FEA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C869-4A22-AC74-A142CB3FEA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18.79</c:v>
                </c:pt>
                <c:pt idx="1">
                  <c:v>23.51</c:v>
                </c:pt>
                <c:pt idx="2">
                  <c:v>23.51</c:v>
                </c:pt>
                <c:pt idx="3">
                  <c:v>28.65</c:v>
                </c:pt>
                <c:pt idx="4">
                  <c:v>30.96</c:v>
                </c:pt>
              </c:numCache>
            </c:numRef>
          </c:val>
          <c:extLst>
            <c:ext xmlns:c16="http://schemas.microsoft.com/office/drawing/2014/chart" uri="{C3380CC4-5D6E-409C-BE32-E72D297353CC}">
              <c16:uniqueId val="{00000000-E959-4AAF-974A-6DB605BF68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E959-4AAF-974A-6DB605BF68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DD-404A-A186-59256734B2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F4DD-404A-A186-59256734B2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1456.19</c:v>
                </c:pt>
                <c:pt idx="1">
                  <c:v>1287.45</c:v>
                </c:pt>
                <c:pt idx="2">
                  <c:v>1098</c:v>
                </c:pt>
                <c:pt idx="3">
                  <c:v>883.63</c:v>
                </c:pt>
                <c:pt idx="4">
                  <c:v>860.23</c:v>
                </c:pt>
              </c:numCache>
            </c:numRef>
          </c:val>
          <c:extLst>
            <c:ext xmlns:c16="http://schemas.microsoft.com/office/drawing/2014/chart" uri="{C3380CC4-5D6E-409C-BE32-E72D297353CC}">
              <c16:uniqueId val="{00000000-C6AF-4119-8157-262B58E407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C6AF-4119-8157-262B58E407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94.28</c:v>
                </c:pt>
                <c:pt idx="1">
                  <c:v>129.35</c:v>
                </c:pt>
                <c:pt idx="2">
                  <c:v>116.87</c:v>
                </c:pt>
                <c:pt idx="3">
                  <c:v>126.03</c:v>
                </c:pt>
                <c:pt idx="4">
                  <c:v>154.16</c:v>
                </c:pt>
              </c:numCache>
            </c:numRef>
          </c:val>
          <c:extLst>
            <c:ext xmlns:c16="http://schemas.microsoft.com/office/drawing/2014/chart" uri="{C3380CC4-5D6E-409C-BE32-E72D297353CC}">
              <c16:uniqueId val="{00000000-60D2-4DBC-BADD-5FE4A92F484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60D2-4DBC-BADD-5FE4A92F484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127.78</c:v>
                </c:pt>
                <c:pt idx="1">
                  <c:v>119.85</c:v>
                </c:pt>
                <c:pt idx="2">
                  <c:v>102.64</c:v>
                </c:pt>
                <c:pt idx="3">
                  <c:v>98.24</c:v>
                </c:pt>
                <c:pt idx="4">
                  <c:v>99.9</c:v>
                </c:pt>
              </c:numCache>
            </c:numRef>
          </c:val>
          <c:extLst>
            <c:ext xmlns:c16="http://schemas.microsoft.com/office/drawing/2014/chart" uri="{C3380CC4-5D6E-409C-BE32-E72D297353CC}">
              <c16:uniqueId val="{00000000-1D9B-4788-A5C7-7517E31DDA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1D9B-4788-A5C7-7517E31DDA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170.86</c:v>
                </c:pt>
                <c:pt idx="1">
                  <c:v>181.05</c:v>
                </c:pt>
                <c:pt idx="2">
                  <c:v>210.78</c:v>
                </c:pt>
                <c:pt idx="3">
                  <c:v>220.53</c:v>
                </c:pt>
                <c:pt idx="4">
                  <c:v>217.61</c:v>
                </c:pt>
              </c:numCache>
            </c:numRef>
          </c:val>
          <c:extLst>
            <c:ext xmlns:c16="http://schemas.microsoft.com/office/drawing/2014/chart" uri="{C3380CC4-5D6E-409C-BE32-E72D297353CC}">
              <c16:uniqueId val="{00000000-5027-4CAF-A798-90C62D444AF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5027-4CAF-A798-90C62D444AF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28" zoomScale="120" zoomScaleNormal="120" workbookViewId="0">
      <selection activeCell="BL16" sqref="BL16:BZ44"/>
    </sheetView>
  </sheetViews>
  <sheetFormatPr defaultColWidth="2.6640625" defaultRowHeight="13.2" x14ac:dyDescent="0.2"/>
  <cols>
    <col min="1" max="1" width="2.6640625" customWidth="1"/>
    <col min="2" max="62" width="3.77734375" customWidth="1"/>
    <col min="64" max="77" width="3.109375" customWidth="1"/>
    <col min="78" max="78" width="3.332031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南相馬市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56618</v>
      </c>
      <c r="AM8" s="44"/>
      <c r="AN8" s="44"/>
      <c r="AO8" s="44"/>
      <c r="AP8" s="44"/>
      <c r="AQ8" s="44"/>
      <c r="AR8" s="44"/>
      <c r="AS8" s="44"/>
      <c r="AT8" s="45">
        <f>データ!$S$6</f>
        <v>458.33</v>
      </c>
      <c r="AU8" s="46"/>
      <c r="AV8" s="46"/>
      <c r="AW8" s="46"/>
      <c r="AX8" s="46"/>
      <c r="AY8" s="46"/>
      <c r="AZ8" s="46"/>
      <c r="BA8" s="46"/>
      <c r="BB8" s="47">
        <f>データ!$T$6</f>
        <v>123.53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88.45</v>
      </c>
      <c r="J10" s="46"/>
      <c r="K10" s="46"/>
      <c r="L10" s="46"/>
      <c r="M10" s="46"/>
      <c r="N10" s="46"/>
      <c r="O10" s="80"/>
      <c r="P10" s="47">
        <f>データ!$P$6</f>
        <v>85.91</v>
      </c>
      <c r="Q10" s="47"/>
      <c r="R10" s="47"/>
      <c r="S10" s="47"/>
      <c r="T10" s="47"/>
      <c r="U10" s="47"/>
      <c r="V10" s="47"/>
      <c r="W10" s="44">
        <f>データ!$Q$6</f>
        <v>3382</v>
      </c>
      <c r="X10" s="44"/>
      <c r="Y10" s="44"/>
      <c r="Z10" s="44"/>
      <c r="AA10" s="44"/>
      <c r="AB10" s="44"/>
      <c r="AC10" s="44"/>
      <c r="AD10" s="2"/>
      <c r="AE10" s="2"/>
      <c r="AF10" s="2"/>
      <c r="AG10" s="2"/>
      <c r="AH10" s="2"/>
      <c r="AI10" s="2"/>
      <c r="AJ10" s="2"/>
      <c r="AK10" s="2"/>
      <c r="AL10" s="44">
        <f>データ!$U$6</f>
        <v>39996</v>
      </c>
      <c r="AM10" s="44"/>
      <c r="AN10" s="44"/>
      <c r="AO10" s="44"/>
      <c r="AP10" s="44"/>
      <c r="AQ10" s="44"/>
      <c r="AR10" s="44"/>
      <c r="AS10" s="44"/>
      <c r="AT10" s="45">
        <f>データ!$V$6</f>
        <v>104.43</v>
      </c>
      <c r="AU10" s="46"/>
      <c r="AV10" s="46"/>
      <c r="AW10" s="46"/>
      <c r="AX10" s="46"/>
      <c r="AY10" s="46"/>
      <c r="AZ10" s="46"/>
      <c r="BA10" s="46"/>
      <c r="BB10" s="47">
        <f>データ!$W$6</f>
        <v>382.99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110</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1"/>
      <c r="BN44" s="81"/>
      <c r="BO44" s="81"/>
      <c r="BP44" s="81"/>
      <c r="BQ44" s="81"/>
      <c r="BR44" s="81"/>
      <c r="BS44" s="81"/>
      <c r="BT44" s="81"/>
      <c r="BU44" s="81"/>
      <c r="BV44" s="81"/>
      <c r="BW44" s="81"/>
      <c r="BX44" s="81"/>
      <c r="BY44" s="81"/>
      <c r="BZ44" s="8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Hl7Y2AQ94fJgfdx2w6OQ+hDLtjB69sRIfQfAm/5Xn1p5qUD3BaxbbOw4ghgWe2fuYUHTM3Fw8XiegbV2MM7a1Q==" saltValue="PNrmuRfX0d5Adr9DuXVu5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72125</v>
      </c>
      <c r="D6" s="20">
        <f t="shared" si="3"/>
        <v>46</v>
      </c>
      <c r="E6" s="20">
        <f t="shared" si="3"/>
        <v>1</v>
      </c>
      <c r="F6" s="20">
        <f t="shared" si="3"/>
        <v>0</v>
      </c>
      <c r="G6" s="20">
        <f t="shared" si="3"/>
        <v>1</v>
      </c>
      <c r="H6" s="20" t="str">
        <f t="shared" si="3"/>
        <v>福島県　南相馬市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88.45</v>
      </c>
      <c r="P6" s="21">
        <f t="shared" si="3"/>
        <v>85.91</v>
      </c>
      <c r="Q6" s="21">
        <f t="shared" si="3"/>
        <v>3382</v>
      </c>
      <c r="R6" s="21">
        <f t="shared" si="3"/>
        <v>56618</v>
      </c>
      <c r="S6" s="21">
        <f t="shared" si="3"/>
        <v>458.33</v>
      </c>
      <c r="T6" s="21">
        <f t="shared" si="3"/>
        <v>123.53</v>
      </c>
      <c r="U6" s="21">
        <f t="shared" si="3"/>
        <v>39996</v>
      </c>
      <c r="V6" s="21">
        <f t="shared" si="3"/>
        <v>104.43</v>
      </c>
      <c r="W6" s="21">
        <f t="shared" si="3"/>
        <v>382.99</v>
      </c>
      <c r="X6" s="22">
        <f>IF(X7="",NA(),X7)</f>
        <v>136.9</v>
      </c>
      <c r="Y6" s="22">
        <f t="shared" ref="Y6:AG6" si="4">IF(Y7="",NA(),Y7)</f>
        <v>130.58000000000001</v>
      </c>
      <c r="Z6" s="22">
        <f t="shared" si="4"/>
        <v>112.3</v>
      </c>
      <c r="AA6" s="22">
        <f t="shared" si="4"/>
        <v>106.66</v>
      </c>
      <c r="AB6" s="22">
        <f t="shared" si="4"/>
        <v>107.55</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1456.19</v>
      </c>
      <c r="AU6" s="22">
        <f t="shared" ref="AU6:BC6" si="6">IF(AU7="",NA(),AU7)</f>
        <v>1287.45</v>
      </c>
      <c r="AV6" s="22">
        <f t="shared" si="6"/>
        <v>1098</v>
      </c>
      <c r="AW6" s="22">
        <f t="shared" si="6"/>
        <v>883.63</v>
      </c>
      <c r="AX6" s="22">
        <f t="shared" si="6"/>
        <v>860.23</v>
      </c>
      <c r="AY6" s="22">
        <f t="shared" si="6"/>
        <v>365.18</v>
      </c>
      <c r="AZ6" s="22">
        <f t="shared" si="6"/>
        <v>327.77</v>
      </c>
      <c r="BA6" s="22">
        <f t="shared" si="6"/>
        <v>338.02</v>
      </c>
      <c r="BB6" s="22">
        <f t="shared" si="6"/>
        <v>345.94</v>
      </c>
      <c r="BC6" s="22">
        <f t="shared" si="6"/>
        <v>329.7</v>
      </c>
      <c r="BD6" s="21" t="str">
        <f>IF(BD7="","",IF(BD7="-","【-】","【"&amp;SUBSTITUTE(TEXT(BD7,"#,##0.00"),"-","△")&amp;"】"))</f>
        <v>【243.36】</v>
      </c>
      <c r="BE6" s="22">
        <f>IF(BE7="",NA(),BE7)</f>
        <v>94.28</v>
      </c>
      <c r="BF6" s="22">
        <f t="shared" ref="BF6:BN6" si="7">IF(BF7="",NA(),BF7)</f>
        <v>129.35</v>
      </c>
      <c r="BG6" s="22">
        <f t="shared" si="7"/>
        <v>116.87</v>
      </c>
      <c r="BH6" s="22">
        <f t="shared" si="7"/>
        <v>126.03</v>
      </c>
      <c r="BI6" s="22">
        <f t="shared" si="7"/>
        <v>154.16</v>
      </c>
      <c r="BJ6" s="22">
        <f t="shared" si="7"/>
        <v>371.65</v>
      </c>
      <c r="BK6" s="22">
        <f t="shared" si="7"/>
        <v>397.1</v>
      </c>
      <c r="BL6" s="22">
        <f t="shared" si="7"/>
        <v>379.91</v>
      </c>
      <c r="BM6" s="22">
        <f t="shared" si="7"/>
        <v>386.61</v>
      </c>
      <c r="BN6" s="22">
        <f t="shared" si="7"/>
        <v>381.56</v>
      </c>
      <c r="BO6" s="21" t="str">
        <f>IF(BO7="","",IF(BO7="-","【-】","【"&amp;SUBSTITUTE(TEXT(BO7,"#,##0.00"),"-","△")&amp;"】"))</f>
        <v>【265.93】</v>
      </c>
      <c r="BP6" s="22">
        <f>IF(BP7="",NA(),BP7)</f>
        <v>127.78</v>
      </c>
      <c r="BQ6" s="22">
        <f t="shared" ref="BQ6:BY6" si="8">IF(BQ7="",NA(),BQ7)</f>
        <v>119.85</v>
      </c>
      <c r="BR6" s="22">
        <f t="shared" si="8"/>
        <v>102.64</v>
      </c>
      <c r="BS6" s="22">
        <f t="shared" si="8"/>
        <v>98.24</v>
      </c>
      <c r="BT6" s="22">
        <f t="shared" si="8"/>
        <v>99.9</v>
      </c>
      <c r="BU6" s="22">
        <f t="shared" si="8"/>
        <v>98.77</v>
      </c>
      <c r="BV6" s="22">
        <f t="shared" si="8"/>
        <v>95.79</v>
      </c>
      <c r="BW6" s="22">
        <f t="shared" si="8"/>
        <v>98.3</v>
      </c>
      <c r="BX6" s="22">
        <f t="shared" si="8"/>
        <v>93.82</v>
      </c>
      <c r="BY6" s="22">
        <f t="shared" si="8"/>
        <v>95.04</v>
      </c>
      <c r="BZ6" s="21" t="str">
        <f>IF(BZ7="","",IF(BZ7="-","【-】","【"&amp;SUBSTITUTE(TEXT(BZ7,"#,##0.00"),"-","△")&amp;"】"))</f>
        <v>【97.82】</v>
      </c>
      <c r="CA6" s="22">
        <f>IF(CA7="",NA(),CA7)</f>
        <v>170.86</v>
      </c>
      <c r="CB6" s="22">
        <f t="shared" ref="CB6:CJ6" si="9">IF(CB7="",NA(),CB7)</f>
        <v>181.05</v>
      </c>
      <c r="CC6" s="22">
        <f t="shared" si="9"/>
        <v>210.78</v>
      </c>
      <c r="CD6" s="22">
        <f t="shared" si="9"/>
        <v>220.53</v>
      </c>
      <c r="CE6" s="22">
        <f t="shared" si="9"/>
        <v>217.61</v>
      </c>
      <c r="CF6" s="22">
        <f t="shared" si="9"/>
        <v>173.67</v>
      </c>
      <c r="CG6" s="22">
        <f t="shared" si="9"/>
        <v>171.13</v>
      </c>
      <c r="CH6" s="22">
        <f t="shared" si="9"/>
        <v>173.7</v>
      </c>
      <c r="CI6" s="22">
        <f t="shared" si="9"/>
        <v>178.94</v>
      </c>
      <c r="CJ6" s="22">
        <f t="shared" si="9"/>
        <v>180.19</v>
      </c>
      <c r="CK6" s="21" t="str">
        <f>IF(CK7="","",IF(CK7="-","【-】","【"&amp;SUBSTITUTE(TEXT(CK7,"#,##0.00"),"-","△")&amp;"】"))</f>
        <v>【177.56】</v>
      </c>
      <c r="CL6" s="22">
        <f>IF(CL7="",NA(),CL7)</f>
        <v>49.7</v>
      </c>
      <c r="CM6" s="22">
        <f t="shared" ref="CM6:CU6" si="10">IF(CM7="",NA(),CM7)</f>
        <v>51.25</v>
      </c>
      <c r="CN6" s="22">
        <f t="shared" si="10"/>
        <v>50.82</v>
      </c>
      <c r="CO6" s="22">
        <f t="shared" si="10"/>
        <v>65.56</v>
      </c>
      <c r="CP6" s="22">
        <f t="shared" si="10"/>
        <v>64.180000000000007</v>
      </c>
      <c r="CQ6" s="22">
        <f t="shared" si="10"/>
        <v>59.67</v>
      </c>
      <c r="CR6" s="22">
        <f t="shared" si="10"/>
        <v>60.12</v>
      </c>
      <c r="CS6" s="22">
        <f t="shared" si="10"/>
        <v>60.34</v>
      </c>
      <c r="CT6" s="22">
        <f t="shared" si="10"/>
        <v>59.54</v>
      </c>
      <c r="CU6" s="22">
        <f t="shared" si="10"/>
        <v>59.26</v>
      </c>
      <c r="CV6" s="21" t="str">
        <f>IF(CV7="","",IF(CV7="-","【-】","【"&amp;SUBSTITUTE(TEXT(CV7,"#,##0.00"),"-","△")&amp;"】"))</f>
        <v>【59.81】</v>
      </c>
      <c r="CW6" s="22">
        <f>IF(CW7="",NA(),CW7)</f>
        <v>87.56</v>
      </c>
      <c r="CX6" s="22">
        <f t="shared" ref="CX6:DF6" si="11">IF(CX7="",NA(),CX7)</f>
        <v>84.6</v>
      </c>
      <c r="CY6" s="22">
        <f t="shared" si="11"/>
        <v>82.96</v>
      </c>
      <c r="CZ6" s="22">
        <f t="shared" si="11"/>
        <v>82.01</v>
      </c>
      <c r="DA6" s="22">
        <f t="shared" si="11"/>
        <v>82.15</v>
      </c>
      <c r="DB6" s="22">
        <f t="shared" si="11"/>
        <v>84.6</v>
      </c>
      <c r="DC6" s="22">
        <f t="shared" si="11"/>
        <v>84.24</v>
      </c>
      <c r="DD6" s="22">
        <f t="shared" si="11"/>
        <v>84.19</v>
      </c>
      <c r="DE6" s="22">
        <f t="shared" si="11"/>
        <v>83.93</v>
      </c>
      <c r="DF6" s="22">
        <f t="shared" si="11"/>
        <v>83.84</v>
      </c>
      <c r="DG6" s="21" t="str">
        <f>IF(DG7="","",IF(DG7="-","【-】","【"&amp;SUBSTITUTE(TEXT(DG7,"#,##0.00"),"-","△")&amp;"】"))</f>
        <v>【89.42】</v>
      </c>
      <c r="DH6" s="22">
        <f>IF(DH7="",NA(),DH7)</f>
        <v>51.54</v>
      </c>
      <c r="DI6" s="22">
        <f t="shared" ref="DI6:DQ6" si="12">IF(DI7="",NA(),DI7)</f>
        <v>48.34</v>
      </c>
      <c r="DJ6" s="22">
        <f t="shared" si="12"/>
        <v>48.1</v>
      </c>
      <c r="DK6" s="22">
        <f t="shared" si="12"/>
        <v>48.7</v>
      </c>
      <c r="DL6" s="22">
        <f t="shared" si="12"/>
        <v>47.22</v>
      </c>
      <c r="DM6" s="22">
        <f t="shared" si="12"/>
        <v>48.17</v>
      </c>
      <c r="DN6" s="22">
        <f t="shared" si="12"/>
        <v>48.83</v>
      </c>
      <c r="DO6" s="22">
        <f t="shared" si="12"/>
        <v>49.96</v>
      </c>
      <c r="DP6" s="22">
        <f t="shared" si="12"/>
        <v>50.82</v>
      </c>
      <c r="DQ6" s="22">
        <f t="shared" si="12"/>
        <v>51.82</v>
      </c>
      <c r="DR6" s="21" t="str">
        <f>IF(DR7="","",IF(DR7="-","【-】","【"&amp;SUBSTITUTE(TEXT(DR7,"#,##0.00"),"-","△")&amp;"】"))</f>
        <v>【52.02】</v>
      </c>
      <c r="DS6" s="22">
        <f>IF(DS7="",NA(),DS7)</f>
        <v>18.79</v>
      </c>
      <c r="DT6" s="22">
        <f t="shared" ref="DT6:EB6" si="13">IF(DT7="",NA(),DT7)</f>
        <v>23.51</v>
      </c>
      <c r="DU6" s="22">
        <f t="shared" si="13"/>
        <v>23.51</v>
      </c>
      <c r="DV6" s="22">
        <f t="shared" si="13"/>
        <v>28.65</v>
      </c>
      <c r="DW6" s="22">
        <f t="shared" si="13"/>
        <v>30.96</v>
      </c>
      <c r="DX6" s="22">
        <f t="shared" si="13"/>
        <v>17.12</v>
      </c>
      <c r="DY6" s="22">
        <f t="shared" si="13"/>
        <v>18.18</v>
      </c>
      <c r="DZ6" s="22">
        <f t="shared" si="13"/>
        <v>19.32</v>
      </c>
      <c r="EA6" s="22">
        <f t="shared" si="13"/>
        <v>21.16</v>
      </c>
      <c r="EB6" s="22">
        <f t="shared" si="13"/>
        <v>22.72</v>
      </c>
      <c r="EC6" s="21" t="str">
        <f>IF(EC7="","",IF(EC7="-","【-】","【"&amp;SUBSTITUTE(TEXT(EC7,"#,##0.00"),"-","△")&amp;"】"))</f>
        <v>【25.37】</v>
      </c>
      <c r="ED6" s="22">
        <f>IF(ED7="",NA(),ED7)</f>
        <v>0.76</v>
      </c>
      <c r="EE6" s="22">
        <f t="shared" ref="EE6:EM6" si="14">IF(EE7="",NA(),EE7)</f>
        <v>0.82</v>
      </c>
      <c r="EF6" s="22">
        <f t="shared" si="14"/>
        <v>0.82</v>
      </c>
      <c r="EG6" s="22">
        <f t="shared" si="14"/>
        <v>0.74</v>
      </c>
      <c r="EH6" s="22">
        <f t="shared" si="14"/>
        <v>0.67</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72125</v>
      </c>
      <c r="D7" s="24">
        <v>46</v>
      </c>
      <c r="E7" s="24">
        <v>1</v>
      </c>
      <c r="F7" s="24">
        <v>0</v>
      </c>
      <c r="G7" s="24">
        <v>1</v>
      </c>
      <c r="H7" s="24" t="s">
        <v>92</v>
      </c>
      <c r="I7" s="24" t="s">
        <v>93</v>
      </c>
      <c r="J7" s="24" t="s">
        <v>94</v>
      </c>
      <c r="K7" s="24" t="s">
        <v>95</v>
      </c>
      <c r="L7" s="24" t="s">
        <v>96</v>
      </c>
      <c r="M7" s="24" t="s">
        <v>97</v>
      </c>
      <c r="N7" s="25" t="s">
        <v>98</v>
      </c>
      <c r="O7" s="25">
        <v>88.45</v>
      </c>
      <c r="P7" s="25">
        <v>85.91</v>
      </c>
      <c r="Q7" s="25">
        <v>3382</v>
      </c>
      <c r="R7" s="25">
        <v>56618</v>
      </c>
      <c r="S7" s="25">
        <v>458.33</v>
      </c>
      <c r="T7" s="25">
        <v>123.53</v>
      </c>
      <c r="U7" s="25">
        <v>39996</v>
      </c>
      <c r="V7" s="25">
        <v>104.43</v>
      </c>
      <c r="W7" s="25">
        <v>382.99</v>
      </c>
      <c r="X7" s="25">
        <v>136.9</v>
      </c>
      <c r="Y7" s="25">
        <v>130.58000000000001</v>
      </c>
      <c r="Z7" s="25">
        <v>112.3</v>
      </c>
      <c r="AA7" s="25">
        <v>106.66</v>
      </c>
      <c r="AB7" s="25">
        <v>107.55</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1456.19</v>
      </c>
      <c r="AU7" s="25">
        <v>1287.45</v>
      </c>
      <c r="AV7" s="25">
        <v>1098</v>
      </c>
      <c r="AW7" s="25">
        <v>883.63</v>
      </c>
      <c r="AX7" s="25">
        <v>860.23</v>
      </c>
      <c r="AY7" s="25">
        <v>365.18</v>
      </c>
      <c r="AZ7" s="25">
        <v>327.77</v>
      </c>
      <c r="BA7" s="25">
        <v>338.02</v>
      </c>
      <c r="BB7" s="25">
        <v>345.94</v>
      </c>
      <c r="BC7" s="25">
        <v>329.7</v>
      </c>
      <c r="BD7" s="25">
        <v>243.36</v>
      </c>
      <c r="BE7" s="25">
        <v>94.28</v>
      </c>
      <c r="BF7" s="25">
        <v>129.35</v>
      </c>
      <c r="BG7" s="25">
        <v>116.87</v>
      </c>
      <c r="BH7" s="25">
        <v>126.03</v>
      </c>
      <c r="BI7" s="25">
        <v>154.16</v>
      </c>
      <c r="BJ7" s="25">
        <v>371.65</v>
      </c>
      <c r="BK7" s="25">
        <v>397.1</v>
      </c>
      <c r="BL7" s="25">
        <v>379.91</v>
      </c>
      <c r="BM7" s="25">
        <v>386.61</v>
      </c>
      <c r="BN7" s="25">
        <v>381.56</v>
      </c>
      <c r="BO7" s="25">
        <v>265.93</v>
      </c>
      <c r="BP7" s="25">
        <v>127.78</v>
      </c>
      <c r="BQ7" s="25">
        <v>119.85</v>
      </c>
      <c r="BR7" s="25">
        <v>102.64</v>
      </c>
      <c r="BS7" s="25">
        <v>98.24</v>
      </c>
      <c r="BT7" s="25">
        <v>99.9</v>
      </c>
      <c r="BU7" s="25">
        <v>98.77</v>
      </c>
      <c r="BV7" s="25">
        <v>95.79</v>
      </c>
      <c r="BW7" s="25">
        <v>98.3</v>
      </c>
      <c r="BX7" s="25">
        <v>93.82</v>
      </c>
      <c r="BY7" s="25">
        <v>95.04</v>
      </c>
      <c r="BZ7" s="25">
        <v>97.82</v>
      </c>
      <c r="CA7" s="25">
        <v>170.86</v>
      </c>
      <c r="CB7" s="25">
        <v>181.05</v>
      </c>
      <c r="CC7" s="25">
        <v>210.78</v>
      </c>
      <c r="CD7" s="25">
        <v>220.53</v>
      </c>
      <c r="CE7" s="25">
        <v>217.61</v>
      </c>
      <c r="CF7" s="25">
        <v>173.67</v>
      </c>
      <c r="CG7" s="25">
        <v>171.13</v>
      </c>
      <c r="CH7" s="25">
        <v>173.7</v>
      </c>
      <c r="CI7" s="25">
        <v>178.94</v>
      </c>
      <c r="CJ7" s="25">
        <v>180.19</v>
      </c>
      <c r="CK7" s="25">
        <v>177.56</v>
      </c>
      <c r="CL7" s="25">
        <v>49.7</v>
      </c>
      <c r="CM7" s="25">
        <v>51.25</v>
      </c>
      <c r="CN7" s="25">
        <v>50.82</v>
      </c>
      <c r="CO7" s="25">
        <v>65.56</v>
      </c>
      <c r="CP7" s="25">
        <v>64.180000000000007</v>
      </c>
      <c r="CQ7" s="25">
        <v>59.67</v>
      </c>
      <c r="CR7" s="25">
        <v>60.12</v>
      </c>
      <c r="CS7" s="25">
        <v>60.34</v>
      </c>
      <c r="CT7" s="25">
        <v>59.54</v>
      </c>
      <c r="CU7" s="25">
        <v>59.26</v>
      </c>
      <c r="CV7" s="25">
        <v>59.81</v>
      </c>
      <c r="CW7" s="25">
        <v>87.56</v>
      </c>
      <c r="CX7" s="25">
        <v>84.6</v>
      </c>
      <c r="CY7" s="25">
        <v>82.96</v>
      </c>
      <c r="CZ7" s="25">
        <v>82.01</v>
      </c>
      <c r="DA7" s="25">
        <v>82.15</v>
      </c>
      <c r="DB7" s="25">
        <v>84.6</v>
      </c>
      <c r="DC7" s="25">
        <v>84.24</v>
      </c>
      <c r="DD7" s="25">
        <v>84.19</v>
      </c>
      <c r="DE7" s="25">
        <v>83.93</v>
      </c>
      <c r="DF7" s="25">
        <v>83.84</v>
      </c>
      <c r="DG7" s="25">
        <v>89.42</v>
      </c>
      <c r="DH7" s="25">
        <v>51.54</v>
      </c>
      <c r="DI7" s="25">
        <v>48.34</v>
      </c>
      <c r="DJ7" s="25">
        <v>48.1</v>
      </c>
      <c r="DK7" s="25">
        <v>48.7</v>
      </c>
      <c r="DL7" s="25">
        <v>47.22</v>
      </c>
      <c r="DM7" s="25">
        <v>48.17</v>
      </c>
      <c r="DN7" s="25">
        <v>48.83</v>
      </c>
      <c r="DO7" s="25">
        <v>49.96</v>
      </c>
      <c r="DP7" s="25">
        <v>50.82</v>
      </c>
      <c r="DQ7" s="25">
        <v>51.82</v>
      </c>
      <c r="DR7" s="25">
        <v>52.02</v>
      </c>
      <c r="DS7" s="25">
        <v>18.79</v>
      </c>
      <c r="DT7" s="25">
        <v>23.51</v>
      </c>
      <c r="DU7" s="25">
        <v>23.51</v>
      </c>
      <c r="DV7" s="25">
        <v>28.65</v>
      </c>
      <c r="DW7" s="25">
        <v>30.96</v>
      </c>
      <c r="DX7" s="25">
        <v>17.12</v>
      </c>
      <c r="DY7" s="25">
        <v>18.18</v>
      </c>
      <c r="DZ7" s="25">
        <v>19.32</v>
      </c>
      <c r="EA7" s="25">
        <v>21.16</v>
      </c>
      <c r="EB7" s="25">
        <v>22.72</v>
      </c>
      <c r="EC7" s="25">
        <v>25.37</v>
      </c>
      <c r="ED7" s="25">
        <v>0.76</v>
      </c>
      <c r="EE7" s="25">
        <v>0.82</v>
      </c>
      <c r="EF7" s="25">
        <v>0.82</v>
      </c>
      <c r="EG7" s="25">
        <v>0.74</v>
      </c>
      <c r="EH7" s="25">
        <v>0.67</v>
      </c>
      <c r="EI7" s="25">
        <v>0.54</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2025-02-04T00:26:14Z</cp:lastPrinted>
  <dcterms:created xsi:type="dcterms:W3CDTF">2024-12-11T04:55:28Z</dcterms:created>
  <dcterms:modified xsi:type="dcterms:W3CDTF">2025-02-28T01:41:50Z</dcterms:modified>
  <cp:category/>
</cp:coreProperties>
</file>