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intsfs01\経営戦略課\05_ 出納係\32  経営分析\経営比較分析表（総務省公表）\R6\回答\"/>
    </mc:Choice>
  </mc:AlternateContent>
  <workbookProtection workbookAlgorithmName="SHA-512" workbookHashValue="2tXUAGObYbKOXRNlut92CrOtnN83lqxu110kWTert5MLme2//LDqtHmJEfrv47ReFqC7yXupX6Erz77ITReT/Q==" workbookSaltValue="1afh0At7Gw9hjX5PTCEMHw==" workbookSpinCount="100000" lockStructure="1"/>
  <bookViews>
    <workbookView xWindow="0" yWindow="0" windowWidth="23040" windowHeight="921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<sst xmlns="http://schemas.openxmlformats.org/spreadsheetml/2006/main" count="228" uniqueCount="113">
  <si>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</si>
  <si>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</si>
  <si>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</si>
  <si>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</si>
  <si>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</si>
  <si>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</si>
  <si>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</si>
  <si>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</si>
  <si>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</si>
  <si>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</si>
  <si>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</si>
  <si>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</si>
  <si>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</si>
  <si>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</si>
  <si>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</si>
  <si>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</si>
  <si>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</si>
  <si>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</si>
  <si>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</si>
  <si>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</si>
  <si>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</si>
  <si>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</si>
  <si>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</si>
  <si>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</si>
  <si>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</si>
  <si>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</si>
  <si>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</si>
  <si>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</si>
  <si>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</si>
  <si>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</si>
  <si>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</si>
  <si>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</si>
  <si>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</si>
  <si>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</si>
  <si>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</si>
  <si>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</si>
  <si>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</si>
  <si>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</si>
  <si>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</si>
  <si>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</si>
  <si>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</si>
  <si>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</si>
  <si>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</si>
  <si>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</si>
  <si>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</si>
  <si>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</si>
  <si>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</si>
  <si>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</si>
  <si>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</si>
  <si>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</si>
  <si>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</si>
  <si>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</si>
  <si>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</si>
  <si>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</si>
  <si>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</si>
  <si>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</si>
  <si>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</si>
  <si>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</si>
  <si>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</si>
  <si>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</si>
  <si>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</si>
  <si>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</si>
  <si>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</si>
  <si>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</si>
  <si>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</si>
  <si>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</si>
  <si>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</si>
  <si>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</si>
  <si>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</si>
  <si>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</si>
  <si>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</si>
  <si>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</si>
  <si>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</si>
  <si>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</si>
  <si>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</si>
  <si>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</si>
  <si>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</si>
  <si>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</si>
  <si>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</si>
  <si>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</si>
  <si>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</si>
  <si>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</si>
  <si>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</si>
  <si>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</si>
  <si>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</si>
  <si>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</si>
  <si>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</si>
  <si>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</si>
  <si>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</si>
  <si>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</si>
  <si>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</si>
  <si>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</si>
  <si>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</si>
  <si>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</si>
  <si>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</si>
  <si>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</si>
  <si>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</si>
  <si>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</si>
  <si>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</si>
  <si>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</si>
  <si>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</si>
  <si>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</si>
  <si>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</si>
  <si>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</si>
  <si>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</si>
  <si>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</si>
  <si>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</si>
  <si>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</si>
  <si>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</si>
  <si>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</si>
  <si>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「①有形固定資産減価償却率」は、類似団体平均値を下回っています。
　「②管路経年化率」は、類似団体平均値を上回っています。
　「③管路更新率」は、類似団体平均値を下回りました。本市は令和４年１月に新たに策定した経営プランである「いわき水みらいビジョン2031」の主要事業として位置付けされている老朽管更新事業に取組んでいますが、令和５年度は老朽管更新事業における債務負担行為の設定工事の増加等により目標値の1.00％を下回っている状況です。</t>
    <rPh sb="54" eb="56">
      <t>ウワマワ</t>
    </rPh>
    <rPh sb="82" eb="83">
      <t>シタ</t>
    </rPh>
    <rPh sb="89" eb="91">
      <t>ホンシ</t>
    </rPh>
    <phoneticPr fontId="4"/>
  </si>
  <si>
    <t>　経営の健全性については、概ね良好ですが、今後は給水人口の減に伴う給水収益の減少などにより低下していくことが見込まれます。
　施設の効率性については、類似団体平均値を下回っており、ダウンサイジングなどの施設の効率化に取組む必要があります。
　老朽化については、管路経年化率が類似団体平均値と比べ高い状態にあることから、現在、老朽化対策を強化し、計画的に老朽管更新を進めています。
　今後、給水人口の減に伴う給水収益の減少や水道施設の更新需要の増大により、経営環境は厳しさを増す見込みであることから、「いわき水みらいビジョン2031」に位置付けた事業を着実に実施し、経営の効率化などによる財政基盤の強化や水道施設の計画的な更新を進めることで、これらの課題に適切に対応していきます。</t>
    <rPh sb="21" eb="23">
      <t>コンゴ</t>
    </rPh>
    <rPh sb="33" eb="37">
      <t>キュウスイシュウエキ</t>
    </rPh>
    <rPh sb="38" eb="40">
      <t>ゲンショウ</t>
    </rPh>
    <rPh sb="45" eb="47">
      <t>テイカ</t>
    </rPh>
    <rPh sb="54" eb="56">
      <t>ミコ</t>
    </rPh>
    <rPh sb="145" eb="146">
      <t>クラ</t>
    </rPh>
    <rPh sb="147" eb="148">
      <t>タカ</t>
    </rPh>
    <rPh sb="149" eb="151">
      <t>ジョウタイ</t>
    </rPh>
    <rPh sb="194" eb="196">
      <t>キュウスイ</t>
    </rPh>
    <rPh sb="203" eb="207">
      <t>キュウスイシュウエキ</t>
    </rPh>
    <rPh sb="227" eb="231">
      <t>ケイエイカンキョウ</t>
    </rPh>
    <rPh sb="232" eb="233">
      <t>キビ</t>
    </rPh>
    <rPh sb="236" eb="237">
      <t>マ</t>
    </rPh>
    <rPh sb="238" eb="240">
      <t>ミコ</t>
    </rPh>
    <phoneticPr fontId="4"/>
  </si>
  <si>
    <t>　「①経常収支比率」は類似団体平均を下回ったものの、100％を上回っており良好な数値です。
　「③流動比率」は100％を上回っており短期的な財務状況は良好です。
　「④企業債残高対給水収益比率」は給水収益の減少により、前年度と比べ1.04ポイント上昇しています。
　「⑤料金回収率」は100％を上回っており給水に係る費用が水道料金で賄われていますが、年々低下しています。
　「⑥給水原価」は、年々上昇しており類似団体平均値を上回っています。これは広域で起伏に富む地勢、中小河川への依存により施設を多く抱えているなどの要因によって、より多くの給水コストがかかっているためです。
　「⑦施設利用率」は、年々減少しており類似団体平均値を下回っています。このことから、施設のダウンサイジングなどの施設の効率性を高める対策を進めていく必要があります。
　「⑧有収率」は、類似団体平均値を下回っています。このことから、現在、老朽化対策や漏水防止対策を強化し、有収率の改善に努めています。</t>
    <rPh sb="49" eb="53">
      <t>リュウドウヒリツ</t>
    </rPh>
    <rPh sb="60" eb="62">
      <t>ウワマワ</t>
    </rPh>
    <rPh sb="66" eb="69">
      <t>タンキテキ</t>
    </rPh>
    <rPh sb="70" eb="72">
      <t>ザイム</t>
    </rPh>
    <rPh sb="72" eb="74">
      <t>ジョウキョウ</t>
    </rPh>
    <rPh sb="75" eb="77">
      <t>リョウコウ</t>
    </rPh>
    <rPh sb="103" eb="105">
      <t>ゲンショウ</t>
    </rPh>
    <rPh sb="109" eb="112">
      <t>ゼンネンド</t>
    </rPh>
    <rPh sb="113" eb="114">
      <t>クラ</t>
    </rPh>
    <rPh sb="123" eb="125">
      <t>ジョウショウ</t>
    </rPh>
    <rPh sb="135" eb="137">
      <t>リョウキン</t>
    </rPh>
    <rPh sb="137" eb="140">
      <t>カイシュウリツ</t>
    </rPh>
    <rPh sb="177" eb="179">
      <t>テイカ</t>
    </rPh>
    <rPh sb="196" eb="198">
      <t>ネンネン</t>
    </rPh>
    <rPh sb="198" eb="200">
      <t>ジョウショウ</t>
    </rPh>
    <rPh sb="299" eb="301">
      <t>ネンネン</t>
    </rPh>
    <rPh sb="301" eb="30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</si>
</sst>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1.33</c:v>
                </c:pt>
                <c:pt idx="1">
                  <c:v>1.36</c:v>
                </c:pt>
                <c:pt idx="2">
                  <c:v>1.21</c:v>
                </c:pt>
                <c:pt idx="3">
                  <c:v>1.06</c:v>
                </c:pt>
                <c:pt idx="4">
                  <c:v>0.68</c:v>
                </c:pt>
              </c:numCache>
            </c:numRef>
          </c:val>
          <c:extLst>
            <c:ext xmlns:c16="http://schemas.microsoft.com/office/drawing/2014/chart" uri="{C3380CC4-5D6E-409C-BE32-E72D297353CC}">
              <c16:uniqueId val="{00000000-49B7-4401-85C3-B4A0492F346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49B7-4401-85C3-B4A0492F346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55.78</c:v>
                </c:pt>
                <c:pt idx="1">
                  <c:v>55.39</c:v>
                </c:pt>
                <c:pt idx="2">
                  <c:v>53.16</c:v>
                </c:pt>
                <c:pt idx="3">
                  <c:v>52.22</c:v>
                </c:pt>
                <c:pt idx="4">
                  <c:v>51.56</c:v>
                </c:pt>
              </c:numCache>
            </c:numRef>
          </c:val>
          <c:extLst>
            <c:ext xmlns:c16="http://schemas.microsoft.com/office/drawing/2014/chart" uri="{C3380CC4-5D6E-409C-BE32-E72D297353CC}">
              <c16:uniqueId val="{00000000-7F4B-4C0D-8F6C-BB855D1D424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7F4B-4C0D-8F6C-BB855D1D424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86.5</c:v>
                </c:pt>
                <c:pt idx="1">
                  <c:v>88.42</c:v>
                </c:pt>
                <c:pt idx="2">
                  <c:v>90.18</c:v>
                </c:pt>
                <c:pt idx="3">
                  <c:v>89.78</c:v>
                </c:pt>
                <c:pt idx="4">
                  <c:v>89.36</c:v>
                </c:pt>
              </c:numCache>
            </c:numRef>
          </c:val>
          <c:extLst>
            <c:ext xmlns:c16="http://schemas.microsoft.com/office/drawing/2014/chart" uri="{C3380CC4-5D6E-409C-BE32-E72D297353CC}">
              <c16:uniqueId val="{00000000-2219-409E-860D-53BFB366C9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2219-409E-860D-53BFB366C9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118.42</c:v>
                </c:pt>
                <c:pt idx="1">
                  <c:v>118.63</c:v>
                </c:pt>
                <c:pt idx="2">
                  <c:v>115.51</c:v>
                </c:pt>
                <c:pt idx="3">
                  <c:v>109.64</c:v>
                </c:pt>
                <c:pt idx="4">
                  <c:v>108.08</c:v>
                </c:pt>
              </c:numCache>
            </c:numRef>
          </c:val>
          <c:extLst>
            <c:ext xmlns:c16="http://schemas.microsoft.com/office/drawing/2014/chart" uri="{C3380CC4-5D6E-409C-BE32-E72D297353CC}">
              <c16:uniqueId val="{00000000-3C13-4692-A04A-02DCAD2A8D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3C13-4692-A04A-02DCAD2A8D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46.83</c:v>
                </c:pt>
                <c:pt idx="1">
                  <c:v>46.63</c:v>
                </c:pt>
                <c:pt idx="2">
                  <c:v>47.49</c:v>
                </c:pt>
                <c:pt idx="3">
                  <c:v>48.01</c:v>
                </c:pt>
                <c:pt idx="4">
                  <c:v>48.98</c:v>
                </c:pt>
              </c:numCache>
            </c:numRef>
          </c:val>
          <c:extLst>
            <c:ext xmlns:c16="http://schemas.microsoft.com/office/drawing/2014/chart" uri="{C3380CC4-5D6E-409C-BE32-E72D297353CC}">
              <c16:uniqueId val="{00000000-A147-4DF5-A68F-64695A6291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A147-4DF5-A68F-64695A6291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24.88</c:v>
                </c:pt>
                <c:pt idx="1">
                  <c:v>26.2</c:v>
                </c:pt>
                <c:pt idx="2">
                  <c:v>27.19</c:v>
                </c:pt>
                <c:pt idx="3">
                  <c:v>27.95</c:v>
                </c:pt>
                <c:pt idx="4">
                  <c:v>29.82</c:v>
                </c:pt>
              </c:numCache>
            </c:numRef>
          </c:val>
          <c:extLst>
            <c:ext xmlns:c16="http://schemas.microsoft.com/office/drawing/2014/chart" uri="{C3380CC4-5D6E-409C-BE32-E72D297353CC}">
              <c16:uniqueId val="{00000000-22D6-4251-8107-298D59428C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22D6-4251-8107-298D59428C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FB-4056-9B49-66C5F043ADD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DFB-4056-9B49-66C5F043ADD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215.3</c:v>
                </c:pt>
                <c:pt idx="1">
                  <c:v>227.63</c:v>
                </c:pt>
                <c:pt idx="2">
                  <c:v>231.91</c:v>
                </c:pt>
                <c:pt idx="3">
                  <c:v>215.13</c:v>
                </c:pt>
                <c:pt idx="4">
                  <c:v>225.78</c:v>
                </c:pt>
              </c:numCache>
            </c:numRef>
          </c:val>
          <c:extLst>
            <c:ext xmlns:c16="http://schemas.microsoft.com/office/drawing/2014/chart" uri="{C3380CC4-5D6E-409C-BE32-E72D297353CC}">
              <c16:uniqueId val="{00000000-1879-48D5-A567-6232ACE5711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1879-48D5-A567-6232ACE5711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318.05</c:v>
                </c:pt>
                <c:pt idx="1">
                  <c:v>309.32</c:v>
                </c:pt>
                <c:pt idx="2">
                  <c:v>306.62</c:v>
                </c:pt>
                <c:pt idx="3">
                  <c:v>307.52999999999997</c:v>
                </c:pt>
                <c:pt idx="4">
                  <c:v>308.57</c:v>
                </c:pt>
              </c:numCache>
            </c:numRef>
          </c:val>
          <c:extLst>
            <c:ext xmlns:c16="http://schemas.microsoft.com/office/drawing/2014/chart" uri="{C3380CC4-5D6E-409C-BE32-E72D297353CC}">
              <c16:uniqueId val="{00000000-3787-4CB2-84EE-69A5DBB970E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3787-4CB2-84EE-69A5DBB970E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112.72</c:v>
                </c:pt>
                <c:pt idx="1">
                  <c:v>113.66</c:v>
                </c:pt>
                <c:pt idx="2">
                  <c:v>110.41</c:v>
                </c:pt>
                <c:pt idx="3">
                  <c:v>103.98</c:v>
                </c:pt>
                <c:pt idx="4">
                  <c:v>102.94</c:v>
                </c:pt>
              </c:numCache>
            </c:numRef>
          </c:val>
          <c:extLst>
            <c:ext xmlns:c16="http://schemas.microsoft.com/office/drawing/2014/chart" uri="{C3380CC4-5D6E-409C-BE32-E72D297353CC}">
              <c16:uniqueId val="{00000000-0070-4BA2-95EA-DCB8C689CF2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0070-4BA2-95EA-DCB8C689CF2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197.59</c:v>
                </c:pt>
                <c:pt idx="1">
                  <c:v>195.06</c:v>
                </c:pt>
                <c:pt idx="2">
                  <c:v>201.66</c:v>
                </c:pt>
                <c:pt idx="3">
                  <c:v>215.15</c:v>
                </c:pt>
                <c:pt idx="4">
                  <c:v>218.21</c:v>
                </c:pt>
              </c:numCache>
            </c:numRef>
          </c:val>
          <c:extLst>
            <c:ext xmlns:c16="http://schemas.microsoft.com/office/drawing/2014/chart" uri="{C3380CC4-5D6E-409C-BE32-E72D297353CC}">
              <c16:uniqueId val="{00000000-C597-4950-BE8C-3E4EAFBDAF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C597-4950-BE8C-3E4EAFBDAF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 zoomScaleNormal="100" workbookViewId="0">
      <selection activeCell="P7" sqref="P7:V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福島県　いわき市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306714</v>
      </c>
      <c r="AM8" s="44"/>
      <c r="AN8" s="44"/>
      <c r="AO8" s="44"/>
      <c r="AP8" s="44"/>
      <c r="AQ8" s="44"/>
      <c r="AR8" s="44"/>
      <c r="AS8" s="44"/>
      <c r="AT8" s="45">
        <f>データ!$S$6</f>
        <v>1232.51</v>
      </c>
      <c r="AU8" s="46"/>
      <c r="AV8" s="46"/>
      <c r="AW8" s="46"/>
      <c r="AX8" s="46"/>
      <c r="AY8" s="46"/>
      <c r="AZ8" s="46"/>
      <c r="BA8" s="46"/>
      <c r="BB8" s="47">
        <f>データ!$T$6</f>
        <v>248.85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73.3</v>
      </c>
      <c r="J10" s="46"/>
      <c r="K10" s="46"/>
      <c r="L10" s="46"/>
      <c r="M10" s="46"/>
      <c r="N10" s="46"/>
      <c r="O10" s="80"/>
      <c r="P10" s="47">
        <f>データ!$P$6</f>
        <v>102.24</v>
      </c>
      <c r="Q10" s="47"/>
      <c r="R10" s="47"/>
      <c r="S10" s="47"/>
      <c r="T10" s="47"/>
      <c r="U10" s="47"/>
      <c r="V10" s="47"/>
      <c r="W10" s="44">
        <f>データ!$Q$6</f>
        <v>3729</v>
      </c>
      <c r="X10" s="44"/>
      <c r="Y10" s="44"/>
      <c r="Z10" s="44"/>
      <c r="AA10" s="44"/>
      <c r="AB10" s="44"/>
      <c r="AC10" s="44"/>
      <c r="AD10" s="2"/>
      <c r="AE10" s="2"/>
      <c r="AF10" s="2"/>
      <c r="AG10" s="2"/>
      <c r="AH10" s="2"/>
      <c r="AI10" s="2"/>
      <c r="AJ10" s="2"/>
      <c r="AK10" s="2"/>
      <c r="AL10" s="44">
        <f>データ!$U$6</f>
        <v>311605</v>
      </c>
      <c r="AM10" s="44"/>
      <c r="AN10" s="44"/>
      <c r="AO10" s="44"/>
      <c r="AP10" s="44"/>
      <c r="AQ10" s="44"/>
      <c r="AR10" s="44"/>
      <c r="AS10" s="44"/>
      <c r="AT10" s="45">
        <f>データ!$V$6</f>
        <v>466.03</v>
      </c>
      <c r="AU10" s="46"/>
      <c r="AV10" s="46"/>
      <c r="AW10" s="46"/>
      <c r="AX10" s="46"/>
      <c r="AY10" s="46"/>
      <c r="AZ10" s="46"/>
      <c r="BA10" s="46"/>
      <c r="BB10" s="47">
        <f>データ!$W$6</f>
        <v>668.64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aitXncV255eSsqK17mbn6Tf49CYjGF/Qy9SdQGUv+/Ez4VY4bt9kEr4ABQ2kDvw4BCcDN253U8dv9EUkEAC5uQ==" saltValue="dRYtwU9pZIErriZdEs3zn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72044</v>
      </c>
      <c r="D6" s="20">
        <f t="shared" si="3"/>
        <v>46</v>
      </c>
      <c r="E6" s="20">
        <f t="shared" si="3"/>
        <v>1</v>
      </c>
      <c r="F6" s="20">
        <f t="shared" si="3"/>
        <v>0</v>
      </c>
      <c r="G6" s="20">
        <f t="shared" si="3"/>
        <v>1</v>
      </c>
      <c r="H6" s="20" t="str">
        <f t="shared" si="3"/>
        <v>福島県　いわき市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73.3</v>
      </c>
      <c r="P6" s="21">
        <f t="shared" si="3"/>
        <v>102.24</v>
      </c>
      <c r="Q6" s="21">
        <f t="shared" si="3"/>
        <v>3729</v>
      </c>
      <c r="R6" s="21">
        <f t="shared" si="3"/>
        <v>306714</v>
      </c>
      <c r="S6" s="21">
        <f t="shared" si="3"/>
        <v>1232.51</v>
      </c>
      <c r="T6" s="21">
        <f t="shared" si="3"/>
        <v>248.85</v>
      </c>
      <c r="U6" s="21">
        <f t="shared" si="3"/>
        <v>311605</v>
      </c>
      <c r="V6" s="21">
        <f t="shared" si="3"/>
        <v>466.03</v>
      </c>
      <c r="W6" s="21">
        <f t="shared" si="3"/>
        <v>668.64</v>
      </c>
      <c r="X6" s="22">
        <f>IF(X7="",NA(),X7)</f>
        <v>118.42</v>
      </c>
      <c r="Y6" s="22">
        <f t="shared" ref="Y6:AG6" si="4">IF(Y7="",NA(),Y7)</f>
        <v>118.63</v>
      </c>
      <c r="Z6" s="22">
        <f t="shared" si="4"/>
        <v>115.51</v>
      </c>
      <c r="AA6" s="22">
        <f t="shared" si="4"/>
        <v>109.64</v>
      </c>
      <c r="AB6" s="22">
        <f t="shared" si="4"/>
        <v>108.08</v>
      </c>
      <c r="AC6" s="22">
        <f t="shared" si="4"/>
        <v>113.57</v>
      </c>
      <c r="AD6" s="22">
        <f t="shared" si="4"/>
        <v>112.59</v>
      </c>
      <c r="AE6" s="22">
        <f t="shared" si="4"/>
        <v>113.87</v>
      </c>
      <c r="AF6" s="22">
        <f t="shared" si="4"/>
        <v>109.87</v>
      </c>
      <c r="AG6" s="22">
        <f t="shared" si="4"/>
        <v>109.81</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215.3</v>
      </c>
      <c r="AU6" s="22">
        <f t="shared" ref="AU6:BC6" si="6">IF(AU7="",NA(),AU7)</f>
        <v>227.63</v>
      </c>
      <c r="AV6" s="22">
        <f t="shared" si="6"/>
        <v>231.91</v>
      </c>
      <c r="AW6" s="22">
        <f t="shared" si="6"/>
        <v>215.13</v>
      </c>
      <c r="AX6" s="22">
        <f t="shared" si="6"/>
        <v>225.78</v>
      </c>
      <c r="AY6" s="22">
        <f t="shared" si="6"/>
        <v>250.03</v>
      </c>
      <c r="AZ6" s="22">
        <f t="shared" si="6"/>
        <v>239.45</v>
      </c>
      <c r="BA6" s="22">
        <f t="shared" si="6"/>
        <v>246.01</v>
      </c>
      <c r="BB6" s="22">
        <f t="shared" si="6"/>
        <v>228.89</v>
      </c>
      <c r="BC6" s="22">
        <f t="shared" si="6"/>
        <v>232.66</v>
      </c>
      <c r="BD6" s="21" t="str">
        <f>IF(BD7="","",IF(BD7="-","【-】","【"&amp;SUBSTITUTE(TEXT(BD7,"#,##0.00"),"-","△")&amp;"】"))</f>
        <v>【243.36】</v>
      </c>
      <c r="BE6" s="22">
        <f>IF(BE7="",NA(),BE7)</f>
        <v>318.05</v>
      </c>
      <c r="BF6" s="22">
        <f t="shared" ref="BF6:BN6" si="7">IF(BF7="",NA(),BF7)</f>
        <v>309.32</v>
      </c>
      <c r="BG6" s="22">
        <f t="shared" si="7"/>
        <v>306.62</v>
      </c>
      <c r="BH6" s="22">
        <f t="shared" si="7"/>
        <v>307.52999999999997</v>
      </c>
      <c r="BI6" s="22">
        <f t="shared" si="7"/>
        <v>308.57</v>
      </c>
      <c r="BJ6" s="22">
        <f t="shared" si="7"/>
        <v>254.19</v>
      </c>
      <c r="BK6" s="22">
        <f t="shared" si="7"/>
        <v>259.56</v>
      </c>
      <c r="BL6" s="22">
        <f t="shared" si="7"/>
        <v>248.92</v>
      </c>
      <c r="BM6" s="22">
        <f t="shared" si="7"/>
        <v>251.26</v>
      </c>
      <c r="BN6" s="22">
        <f t="shared" si="7"/>
        <v>255.84</v>
      </c>
      <c r="BO6" s="21" t="str">
        <f>IF(BO7="","",IF(BO7="-","【-】","【"&amp;SUBSTITUTE(TEXT(BO7,"#,##0.00"),"-","△")&amp;"】"))</f>
        <v>【265.93】</v>
      </c>
      <c r="BP6" s="22">
        <f>IF(BP7="",NA(),BP7)</f>
        <v>112.72</v>
      </c>
      <c r="BQ6" s="22">
        <f t="shared" ref="BQ6:BY6" si="8">IF(BQ7="",NA(),BQ7)</f>
        <v>113.66</v>
      </c>
      <c r="BR6" s="22">
        <f t="shared" si="8"/>
        <v>110.41</v>
      </c>
      <c r="BS6" s="22">
        <f t="shared" si="8"/>
        <v>103.98</v>
      </c>
      <c r="BT6" s="22">
        <f t="shared" si="8"/>
        <v>102.94</v>
      </c>
      <c r="BU6" s="22">
        <f t="shared" si="8"/>
        <v>107.42</v>
      </c>
      <c r="BV6" s="22">
        <f t="shared" si="8"/>
        <v>105.07</v>
      </c>
      <c r="BW6" s="22">
        <f t="shared" si="8"/>
        <v>107.54</v>
      </c>
      <c r="BX6" s="22">
        <f t="shared" si="8"/>
        <v>101.93</v>
      </c>
      <c r="BY6" s="22">
        <f t="shared" si="8"/>
        <v>102.36</v>
      </c>
      <c r="BZ6" s="21" t="str">
        <f>IF(BZ7="","",IF(BZ7="-","【-】","【"&amp;SUBSTITUTE(TEXT(BZ7,"#,##0.00"),"-","△")&amp;"】"))</f>
        <v>【97.82】</v>
      </c>
      <c r="CA6" s="22">
        <f>IF(CA7="",NA(),CA7)</f>
        <v>197.59</v>
      </c>
      <c r="CB6" s="22">
        <f t="shared" ref="CB6:CJ6" si="9">IF(CB7="",NA(),CB7)</f>
        <v>195.06</v>
      </c>
      <c r="CC6" s="22">
        <f t="shared" si="9"/>
        <v>201.66</v>
      </c>
      <c r="CD6" s="22">
        <f t="shared" si="9"/>
        <v>215.15</v>
      </c>
      <c r="CE6" s="22">
        <f t="shared" si="9"/>
        <v>218.21</v>
      </c>
      <c r="CF6" s="22">
        <f t="shared" si="9"/>
        <v>157.19</v>
      </c>
      <c r="CG6" s="22">
        <f t="shared" si="9"/>
        <v>153.71</v>
      </c>
      <c r="CH6" s="22">
        <f t="shared" si="9"/>
        <v>155.9</v>
      </c>
      <c r="CI6" s="22">
        <f t="shared" si="9"/>
        <v>162.47</v>
      </c>
      <c r="CJ6" s="22">
        <f t="shared" si="9"/>
        <v>165.52</v>
      </c>
      <c r="CK6" s="21" t="str">
        <f>IF(CK7="","",IF(CK7="-","【-】","【"&amp;SUBSTITUTE(TEXT(CK7,"#,##0.00"),"-","△")&amp;"】"))</f>
        <v>【177.56】</v>
      </c>
      <c r="CL6" s="22">
        <f>IF(CL7="",NA(),CL7)</f>
        <v>55.78</v>
      </c>
      <c r="CM6" s="22">
        <f t="shared" ref="CM6:CU6" si="10">IF(CM7="",NA(),CM7)</f>
        <v>55.39</v>
      </c>
      <c r="CN6" s="22">
        <f t="shared" si="10"/>
        <v>53.16</v>
      </c>
      <c r="CO6" s="22">
        <f t="shared" si="10"/>
        <v>52.22</v>
      </c>
      <c r="CP6" s="22">
        <f t="shared" si="10"/>
        <v>51.56</v>
      </c>
      <c r="CQ6" s="22">
        <f t="shared" si="10"/>
        <v>63.16</v>
      </c>
      <c r="CR6" s="22">
        <f t="shared" si="10"/>
        <v>64.41</v>
      </c>
      <c r="CS6" s="22">
        <f t="shared" si="10"/>
        <v>64.11</v>
      </c>
      <c r="CT6" s="22">
        <f t="shared" si="10"/>
        <v>63.81</v>
      </c>
      <c r="CU6" s="22">
        <f t="shared" si="10"/>
        <v>63.58</v>
      </c>
      <c r="CV6" s="21" t="str">
        <f>IF(CV7="","",IF(CV7="-","【-】","【"&amp;SUBSTITUTE(TEXT(CV7,"#,##0.00"),"-","△")&amp;"】"))</f>
        <v>【59.81】</v>
      </c>
      <c r="CW6" s="22">
        <f>IF(CW7="",NA(),CW7)</f>
        <v>86.5</v>
      </c>
      <c r="CX6" s="22">
        <f t="shared" ref="CX6:DF6" si="11">IF(CX7="",NA(),CX7)</f>
        <v>88.42</v>
      </c>
      <c r="CY6" s="22">
        <f t="shared" si="11"/>
        <v>90.18</v>
      </c>
      <c r="CZ6" s="22">
        <f t="shared" si="11"/>
        <v>89.78</v>
      </c>
      <c r="DA6" s="22">
        <f t="shared" si="11"/>
        <v>89.36</v>
      </c>
      <c r="DB6" s="22">
        <f t="shared" si="11"/>
        <v>91.48</v>
      </c>
      <c r="DC6" s="22">
        <f t="shared" si="11"/>
        <v>91.64</v>
      </c>
      <c r="DD6" s="22">
        <f t="shared" si="11"/>
        <v>92.09</v>
      </c>
      <c r="DE6" s="22">
        <f t="shared" si="11"/>
        <v>91.76</v>
      </c>
      <c r="DF6" s="22">
        <f t="shared" si="11"/>
        <v>91.22</v>
      </c>
      <c r="DG6" s="21" t="str">
        <f>IF(DG7="","",IF(DG7="-","【-】","【"&amp;SUBSTITUTE(TEXT(DG7,"#,##0.00"),"-","△")&amp;"】"))</f>
        <v>【89.42】</v>
      </c>
      <c r="DH6" s="22">
        <f>IF(DH7="",NA(),DH7)</f>
        <v>46.83</v>
      </c>
      <c r="DI6" s="22">
        <f t="shared" ref="DI6:DQ6" si="12">IF(DI7="",NA(),DI7)</f>
        <v>46.63</v>
      </c>
      <c r="DJ6" s="22">
        <f t="shared" si="12"/>
        <v>47.49</v>
      </c>
      <c r="DK6" s="22">
        <f t="shared" si="12"/>
        <v>48.01</v>
      </c>
      <c r="DL6" s="22">
        <f t="shared" si="12"/>
        <v>48.98</v>
      </c>
      <c r="DM6" s="22">
        <f t="shared" si="12"/>
        <v>51.13</v>
      </c>
      <c r="DN6" s="22">
        <f t="shared" si="12"/>
        <v>51.62</v>
      </c>
      <c r="DO6" s="22">
        <f t="shared" si="12"/>
        <v>52.16</v>
      </c>
      <c r="DP6" s="22">
        <f t="shared" si="12"/>
        <v>52.59</v>
      </c>
      <c r="DQ6" s="22">
        <f t="shared" si="12"/>
        <v>52.74</v>
      </c>
      <c r="DR6" s="21" t="str">
        <f>IF(DR7="","",IF(DR7="-","【-】","【"&amp;SUBSTITUTE(TEXT(DR7,"#,##0.00"),"-","△")&amp;"】"))</f>
        <v>【52.02】</v>
      </c>
      <c r="DS6" s="22">
        <f>IF(DS7="",NA(),DS7)</f>
        <v>24.88</v>
      </c>
      <c r="DT6" s="22">
        <f t="shared" ref="DT6:EB6" si="13">IF(DT7="",NA(),DT7)</f>
        <v>26.2</v>
      </c>
      <c r="DU6" s="22">
        <f t="shared" si="13"/>
        <v>27.19</v>
      </c>
      <c r="DV6" s="22">
        <f t="shared" si="13"/>
        <v>27.95</v>
      </c>
      <c r="DW6" s="22">
        <f t="shared" si="13"/>
        <v>29.82</v>
      </c>
      <c r="DX6" s="22">
        <f t="shared" si="13"/>
        <v>22.41</v>
      </c>
      <c r="DY6" s="22">
        <f t="shared" si="13"/>
        <v>23.68</v>
      </c>
      <c r="DZ6" s="22">
        <f t="shared" si="13"/>
        <v>25.76</v>
      </c>
      <c r="EA6" s="22">
        <f t="shared" si="13"/>
        <v>27.51</v>
      </c>
      <c r="EB6" s="22">
        <f t="shared" si="13"/>
        <v>28.57</v>
      </c>
      <c r="EC6" s="21" t="str">
        <f>IF(EC7="","",IF(EC7="-","【-】","【"&amp;SUBSTITUTE(TEXT(EC7,"#,##0.00"),"-","△")&amp;"】"))</f>
        <v>【25.37】</v>
      </c>
      <c r="ED6" s="22">
        <f>IF(ED7="",NA(),ED7)</f>
        <v>1.33</v>
      </c>
      <c r="EE6" s="22">
        <f t="shared" ref="EE6:EM6" si="14">IF(EE7="",NA(),EE7)</f>
        <v>1.36</v>
      </c>
      <c r="EF6" s="22">
        <f t="shared" si="14"/>
        <v>1.21</v>
      </c>
      <c r="EG6" s="22">
        <f t="shared" si="14"/>
        <v>1.06</v>
      </c>
      <c r="EH6" s="22">
        <f t="shared" si="14"/>
        <v>0.68</v>
      </c>
      <c r="EI6" s="22">
        <f t="shared" si="14"/>
        <v>0.73</v>
      </c>
      <c r="EJ6" s="22">
        <f t="shared" si="14"/>
        <v>0.79</v>
      </c>
      <c r="EK6" s="22">
        <f t="shared" si="14"/>
        <v>0.75</v>
      </c>
      <c r="EL6" s="22">
        <f t="shared" si="14"/>
        <v>0.78</v>
      </c>
      <c r="EM6" s="22">
        <f t="shared" si="14"/>
        <v>0.73</v>
      </c>
      <c r="EN6" s="21" t="str">
        <f>IF(EN7="","",IF(EN7="-","【-】","【"&amp;SUBSTITUTE(TEXT(EN7,"#,##0.00"),"-","△")&amp;"】"))</f>
        <v>【0.62】</v>
      </c>
    </row>
    <row r="7" spans="1:144" s="23" customFormat="1" x14ac:dyDescent="0.2">
      <c r="A7" s="15"/>
      <c r="B7" s="24">
        <v>2023</v>
      </c>
      <c r="C7" s="24">
        <v>72044</v>
      </c>
      <c r="D7" s="24">
        <v>46</v>
      </c>
      <c r="E7" s="24">
        <v>1</v>
      </c>
      <c r="F7" s="24">
        <v>0</v>
      </c>
      <c r="G7" s="24">
        <v>1</v>
      </c>
      <c r="H7" s="24" t="s">
        <v>93</v>
      </c>
      <c r="I7" s="24" t="s">
        <v>94</v>
      </c>
      <c r="J7" s="24" t="s">
        <v>95</v>
      </c>
      <c r="K7" s="24" t="s">
        <v>96</v>
      </c>
      <c r="L7" s="24" t="s">
        <v>97</v>
      </c>
      <c r="M7" s="24" t="s">
        <v>98</v>
      </c>
      <c r="N7" s="25" t="s">
        <v>99</v>
      </c>
      <c r="O7" s="25">
        <v>73.3</v>
      </c>
      <c r="P7" s="25">
        <v>102.24</v>
      </c>
      <c r="Q7" s="25">
        <v>3729</v>
      </c>
      <c r="R7" s="25">
        <v>306714</v>
      </c>
      <c r="S7" s="25">
        <v>1232.51</v>
      </c>
      <c r="T7" s="25">
        <v>248.85</v>
      </c>
      <c r="U7" s="25">
        <v>311605</v>
      </c>
      <c r="V7" s="25">
        <v>466.03</v>
      </c>
      <c r="W7" s="25">
        <v>668.64</v>
      </c>
      <c r="X7" s="25">
        <v>118.42</v>
      </c>
      <c r="Y7" s="25">
        <v>118.63</v>
      </c>
      <c r="Z7" s="25">
        <v>115.51</v>
      </c>
      <c r="AA7" s="25">
        <v>109.64</v>
      </c>
      <c r="AB7" s="25">
        <v>108.08</v>
      </c>
      <c r="AC7" s="25">
        <v>113.57</v>
      </c>
      <c r="AD7" s="25">
        <v>112.59</v>
      </c>
      <c r="AE7" s="25">
        <v>113.87</v>
      </c>
      <c r="AF7" s="25">
        <v>109.87</v>
      </c>
      <c r="AG7" s="25">
        <v>109.81</v>
      </c>
      <c r="AH7" s="25">
        <v>108.24</v>
      </c>
      <c r="AI7" s="25">
        <v>0</v>
      </c>
      <c r="AJ7" s="25">
        <v>0</v>
      </c>
      <c r="AK7" s="25">
        <v>0</v>
      </c>
      <c r="AL7" s="25">
        <v>0</v>
      </c>
      <c r="AM7" s="25">
        <v>0</v>
      </c>
      <c r="AN7" s="25">
        <v>0</v>
      </c>
      <c r="AO7" s="25">
        <v>0</v>
      </c>
      <c r="AP7" s="25">
        <v>0</v>
      </c>
      <c r="AQ7" s="25">
        <v>0</v>
      </c>
      <c r="AR7" s="25">
        <v>0</v>
      </c>
      <c r="AS7" s="25">
        <v>1.5</v>
      </c>
      <c r="AT7" s="25">
        <v>215.3</v>
      </c>
      <c r="AU7" s="25">
        <v>227.63</v>
      </c>
      <c r="AV7" s="25">
        <v>231.91</v>
      </c>
      <c r="AW7" s="25">
        <v>215.13</v>
      </c>
      <c r="AX7" s="25">
        <v>225.78</v>
      </c>
      <c r="AY7" s="25">
        <v>250.03</v>
      </c>
      <c r="AZ7" s="25">
        <v>239.45</v>
      </c>
      <c r="BA7" s="25">
        <v>246.01</v>
      </c>
      <c r="BB7" s="25">
        <v>228.89</v>
      </c>
      <c r="BC7" s="25">
        <v>232.66</v>
      </c>
      <c r="BD7" s="25">
        <v>243.36</v>
      </c>
      <c r="BE7" s="25">
        <v>318.05</v>
      </c>
      <c r="BF7" s="25">
        <v>309.32</v>
      </c>
      <c r="BG7" s="25">
        <v>306.62</v>
      </c>
      <c r="BH7" s="25">
        <v>307.52999999999997</v>
      </c>
      <c r="BI7" s="25">
        <v>308.57</v>
      </c>
      <c r="BJ7" s="25">
        <v>254.19</v>
      </c>
      <c r="BK7" s="25">
        <v>259.56</v>
      </c>
      <c r="BL7" s="25">
        <v>248.92</v>
      </c>
      <c r="BM7" s="25">
        <v>251.26</v>
      </c>
      <c r="BN7" s="25">
        <v>255.84</v>
      </c>
      <c r="BO7" s="25">
        <v>265.93</v>
      </c>
      <c r="BP7" s="25">
        <v>112.72</v>
      </c>
      <c r="BQ7" s="25">
        <v>113.66</v>
      </c>
      <c r="BR7" s="25">
        <v>110.41</v>
      </c>
      <c r="BS7" s="25">
        <v>103.98</v>
      </c>
      <c r="BT7" s="25">
        <v>102.94</v>
      </c>
      <c r="BU7" s="25">
        <v>107.42</v>
      </c>
      <c r="BV7" s="25">
        <v>105.07</v>
      </c>
      <c r="BW7" s="25">
        <v>107.54</v>
      </c>
      <c r="BX7" s="25">
        <v>101.93</v>
      </c>
      <c r="BY7" s="25">
        <v>102.36</v>
      </c>
      <c r="BZ7" s="25">
        <v>97.82</v>
      </c>
      <c r="CA7" s="25">
        <v>197.59</v>
      </c>
      <c r="CB7" s="25">
        <v>195.06</v>
      </c>
      <c r="CC7" s="25">
        <v>201.66</v>
      </c>
      <c r="CD7" s="25">
        <v>215.15</v>
      </c>
      <c r="CE7" s="25">
        <v>218.21</v>
      </c>
      <c r="CF7" s="25">
        <v>157.19</v>
      </c>
      <c r="CG7" s="25">
        <v>153.71</v>
      </c>
      <c r="CH7" s="25">
        <v>155.9</v>
      </c>
      <c r="CI7" s="25">
        <v>162.47</v>
      </c>
      <c r="CJ7" s="25">
        <v>165.52</v>
      </c>
      <c r="CK7" s="25">
        <v>177.56</v>
      </c>
      <c r="CL7" s="25">
        <v>55.78</v>
      </c>
      <c r="CM7" s="25">
        <v>55.39</v>
      </c>
      <c r="CN7" s="25">
        <v>53.16</v>
      </c>
      <c r="CO7" s="25">
        <v>52.22</v>
      </c>
      <c r="CP7" s="25">
        <v>51.56</v>
      </c>
      <c r="CQ7" s="25">
        <v>63.16</v>
      </c>
      <c r="CR7" s="25">
        <v>64.41</v>
      </c>
      <c r="CS7" s="25">
        <v>64.11</v>
      </c>
      <c r="CT7" s="25">
        <v>63.81</v>
      </c>
      <c r="CU7" s="25">
        <v>63.58</v>
      </c>
      <c r="CV7" s="25">
        <v>59.81</v>
      </c>
      <c r="CW7" s="25">
        <v>86.5</v>
      </c>
      <c r="CX7" s="25">
        <v>88.42</v>
      </c>
      <c r="CY7" s="25">
        <v>90.18</v>
      </c>
      <c r="CZ7" s="25">
        <v>89.78</v>
      </c>
      <c r="DA7" s="25">
        <v>89.36</v>
      </c>
      <c r="DB7" s="25">
        <v>91.48</v>
      </c>
      <c r="DC7" s="25">
        <v>91.64</v>
      </c>
      <c r="DD7" s="25">
        <v>92.09</v>
      </c>
      <c r="DE7" s="25">
        <v>91.76</v>
      </c>
      <c r="DF7" s="25">
        <v>91.22</v>
      </c>
      <c r="DG7" s="25">
        <v>89.42</v>
      </c>
      <c r="DH7" s="25">
        <v>46.83</v>
      </c>
      <c r="DI7" s="25">
        <v>46.63</v>
      </c>
      <c r="DJ7" s="25">
        <v>47.49</v>
      </c>
      <c r="DK7" s="25">
        <v>48.01</v>
      </c>
      <c r="DL7" s="25">
        <v>48.98</v>
      </c>
      <c r="DM7" s="25">
        <v>51.13</v>
      </c>
      <c r="DN7" s="25">
        <v>51.62</v>
      </c>
      <c r="DO7" s="25">
        <v>52.16</v>
      </c>
      <c r="DP7" s="25">
        <v>52.59</v>
      </c>
      <c r="DQ7" s="25">
        <v>52.74</v>
      </c>
      <c r="DR7" s="25">
        <v>52.02</v>
      </c>
      <c r="DS7" s="25">
        <v>24.88</v>
      </c>
      <c r="DT7" s="25">
        <v>26.2</v>
      </c>
      <c r="DU7" s="25">
        <v>27.19</v>
      </c>
      <c r="DV7" s="25">
        <v>27.95</v>
      </c>
      <c r="DW7" s="25">
        <v>29.82</v>
      </c>
      <c r="DX7" s="25">
        <v>22.41</v>
      </c>
      <c r="DY7" s="25">
        <v>23.68</v>
      </c>
      <c r="DZ7" s="25">
        <v>25.76</v>
      </c>
      <c r="EA7" s="25">
        <v>27.51</v>
      </c>
      <c r="EB7" s="25">
        <v>28.57</v>
      </c>
      <c r="EC7" s="25">
        <v>25.37</v>
      </c>
      <c r="ED7" s="25">
        <v>1.33</v>
      </c>
      <c r="EE7" s="25">
        <v>1.36</v>
      </c>
      <c r="EF7" s="25">
        <v>1.21</v>
      </c>
      <c r="EG7" s="25">
        <v>1.06</v>
      </c>
      <c r="EH7" s="25">
        <v>0.68</v>
      </c>
      <c r="EI7" s="25">
        <v>0.73</v>
      </c>
      <c r="EJ7" s="25">
        <v>0.79</v>
      </c>
      <c r="EK7" s="25">
        <v>0.75</v>
      </c>
      <c r="EL7" s="25">
        <v>0.78</v>
      </c>
      <c r="EM7" s="25">
        <v>0.73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孝彦</cp:lastModifiedBy>
  <cp:lastPrinted>2025-02-04T23:19:26Z</cp:lastPrinted>
  <dcterms:created xsi:type="dcterms:W3CDTF">2025-01-24T06:45:17Z</dcterms:created>
  <dcterms:modified xsi:type="dcterms:W3CDTF">2025-02-04T23:31:09Z</dcterms:modified>
  <cp:category/>
</cp:coreProperties>
</file>