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令和６年度\22_経営比較分析表\差替え様式\水道・簡水【経営比較分析表】2023_072036_46_010\"/>
    </mc:Choice>
  </mc:AlternateContent>
  <xr:revisionPtr revIDLastSave="0" documentId="13_ncr:1_{A8187B19-2CC5-41E2-B706-82FCD498A4E8}" xr6:coauthVersionLast="36" xr6:coauthVersionMax="36" xr10:uidLastSave="{00000000-0000-0000-0000-000000000000}"/>
  <workbookProtection workbookAlgorithmName="SHA-512" workbookHashValue="rWajxDMZPB4DpfOS3K3/GJAZOx0k5FYj7b2oyZXZ0G4Gm+7vAwWthDpYmrDyoaDaGpfNWvI7Ic9uSN9hdF4bkQ==" workbookSaltValue="oxKvGab/H/qJfSyX+/IM4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BB8" i="4" s="1"/>
  <c r="S6" i="5"/>
  <c r="AT8" i="4" s="1"/>
  <c r="R6" i="5"/>
  <c r="Q6" i="5"/>
  <c r="P6" i="5"/>
  <c r="P10" i="4" s="1"/>
  <c r="O6" i="5"/>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AL10" i="4"/>
  <c r="W10" i="4"/>
  <c r="I10" i="4"/>
  <c r="B10" i="4"/>
  <c r="AL8" i="4"/>
  <c r="W8" i="4"/>
  <c r="P8" i="4"/>
  <c r="B8" i="4"/>
</calcChain>
</file>

<file path=xl/sharedStrings.xml><?xml version="1.0" encoding="utf-8"?>
<sst xmlns="http://schemas.openxmlformats.org/spreadsheetml/2006/main" count="294" uniqueCount="113">
  <si>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</si>
  <si>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</si>
  <si>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</si>
  <si>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</si>
  <si>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</si>
  <si>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</si>
  <si>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</si>
  <si>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</si>
  <si>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</si>
  <si>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</si>
  <si>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</si>
  <si>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</si>
  <si>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</si>
  <si>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</si>
  <si>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</si>
  <si>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</si>
  <si>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</si>
  <si>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</si>
  <si>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</si>
  <si>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</si>
  <si>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</si>
  <si>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</si>
  <si>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</si>
  <si>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</si>
  <si>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</si>
  <si>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</si>
  <si>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</si>
  <si>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</si>
  <si>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</si>
  <si>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</si>
  <si>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</si>
  <si>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</si>
  <si>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</si>
  <si>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</si>
  <si>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</si>
  <si>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</si>
  <si>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</si>
  <si>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</si>
  <si>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</si>
  <si>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</si>
  <si>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</si>
  <si>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</si>
  <si>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</si>
  <si>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</si>
  <si>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</si>
  <si>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</si>
  <si>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</si>
  <si>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</si>
  <si>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</si>
  <si>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</si>
  <si>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</si>
  <si>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</si>
  <si>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</si>
  <si>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</si>
  <si>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</si>
  <si>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</si>
  <si>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</si>
  <si>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</si>
  <si>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</si>
  <si>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</si>
  <si>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</si>
  <si>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</si>
  <si>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</si>
  <si>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</si>
  <si>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</si>
  <si>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</si>
  <si>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</si>
  <si>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</si>
  <si>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</si>
  <si>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</si>
  <si>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</si>
  <si>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</si>
  <si>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</si>
  <si>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</si>
  <si>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</si>
  <si>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</si>
  <si>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</si>
  <si>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</si>
  <si>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</si>
  <si>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</si>
  <si>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</si>
  <si>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</si>
  <si>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</si>
  <si>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</si>
  <si>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</si>
  <si>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</si>
  <si>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</si>
  <si>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</si>
  <si>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</si>
  <si>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</si>
  <si>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</si>
  <si>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</si>
  <si>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</si>
  <si>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</si>
  <si>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</si>
  <si>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</si>
  <si>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</si>
  <si>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</si>
  <si>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</si>
  <si>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</si>
  <si>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</si>
  <si>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</si>
  <si>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</si>
  <si>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</si>
  <si>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</si>
  <si>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</si>
  <si>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</si>
  <si>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</si>
  <si>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</si>
  <si>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</si>
  <si>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令和４年度から１３年度にかけて３回に渡り料金値上げを行い、経営改善を図る。また、老朽化等による施設の更新は今後の経営状況を踏まえ、計画的に実施していかなければならない。
　令和４年度から地方公営企業法を適用したことで、資産・負債等のストック情報の的確な把握が可能となったことから、経営基盤の強化と財務マネジメントの向上を図っていく。
　今後は、料金改定と法適用の一体的な実施により経営状況の改善を図り、「安全な水道水の安定した供給」を将来にわたり持続可能なものとしていく。</t>
    <rPh sb="1" eb="3">
      <t>レイワ</t>
    </rPh>
    <rPh sb="4" eb="6">
      <t>ネンド</t>
    </rPh>
    <rPh sb="10" eb="12">
      <t>ネンド</t>
    </rPh>
    <rPh sb="17" eb="18">
      <t>カイ</t>
    </rPh>
    <rPh sb="19" eb="20">
      <t>ワタ</t>
    </rPh>
    <rPh sb="21" eb="23">
      <t>リョウキン</t>
    </rPh>
    <rPh sb="23" eb="25">
      <t>ネア</t>
    </rPh>
    <rPh sb="27" eb="28">
      <t>オコナ</t>
    </rPh>
    <rPh sb="30" eb="32">
      <t>ケイエイ</t>
    </rPh>
    <rPh sb="32" eb="34">
      <t>カイゼン</t>
    </rPh>
    <rPh sb="35" eb="36">
      <t>ハカ</t>
    </rPh>
    <rPh sb="87" eb="89">
      <t>レイワ</t>
    </rPh>
    <rPh sb="90" eb="92">
      <t>ネンド</t>
    </rPh>
    <rPh sb="94" eb="100">
      <t>チホウコウエイキギョウ</t>
    </rPh>
    <rPh sb="100" eb="101">
      <t>ホウ</t>
    </rPh>
    <rPh sb="102" eb="104">
      <t>テキヨウ</t>
    </rPh>
    <rPh sb="110" eb="112">
      <t>シサン</t>
    </rPh>
    <rPh sb="113" eb="115">
      <t>フサイ</t>
    </rPh>
    <rPh sb="115" eb="116">
      <t>トウ</t>
    </rPh>
    <rPh sb="121" eb="123">
      <t>ジョウホウ</t>
    </rPh>
    <rPh sb="124" eb="126">
      <t>テキカク</t>
    </rPh>
    <rPh sb="127" eb="129">
      <t>ハアク</t>
    </rPh>
    <rPh sb="130" eb="132">
      <t>カノウ</t>
    </rPh>
    <rPh sb="141" eb="145">
      <t>ケイエイキバン</t>
    </rPh>
    <rPh sb="146" eb="148">
      <t>キョウカ</t>
    </rPh>
    <rPh sb="149" eb="151">
      <t>ザイム</t>
    </rPh>
    <rPh sb="158" eb="160">
      <t>コウジョウ</t>
    </rPh>
    <rPh sb="161" eb="162">
      <t>ハカ</t>
    </rPh>
    <rPh sb="169" eb="171">
      <t>コンゴ</t>
    </rPh>
    <rPh sb="173" eb="175">
      <t>リョウキン</t>
    </rPh>
    <rPh sb="175" eb="177">
      <t>カイテイ</t>
    </rPh>
    <rPh sb="178" eb="179">
      <t>ホウ</t>
    </rPh>
    <rPh sb="179" eb="181">
      <t>テキヨウ</t>
    </rPh>
    <rPh sb="182" eb="185">
      <t>イッタイテキ</t>
    </rPh>
    <rPh sb="186" eb="188">
      <t>ジッシ</t>
    </rPh>
    <rPh sb="191" eb="193">
      <t>ケイエイ</t>
    </rPh>
    <rPh sb="193" eb="195">
      <t>ジョウキョウ</t>
    </rPh>
    <rPh sb="196" eb="198">
      <t>カイゼン</t>
    </rPh>
    <rPh sb="199" eb="200">
      <t>ハカ</t>
    </rPh>
    <rPh sb="203" eb="205">
      <t>アンゼン</t>
    </rPh>
    <rPh sb="206" eb="209">
      <t>スイドウスイ</t>
    </rPh>
    <rPh sb="210" eb="212">
      <t>アンテイ</t>
    </rPh>
    <rPh sb="214" eb="216">
      <t>キョウキュウ</t>
    </rPh>
    <rPh sb="218" eb="220">
      <t>ショウライ</t>
    </rPh>
    <rPh sb="224" eb="226">
      <t>ジゾク</t>
    </rPh>
    <rPh sb="226" eb="228">
      <t>カノウ</t>
    </rPh>
    <phoneticPr fontId="4"/>
  </si>
  <si>
    <t>　①経常収支比率、②累積欠損金比率、③流動比率
　経常収支比率は、一般会計からの繰入金により100％台で推移している。不足分は一般会計繰入金によって補填しているため、余剰資金を持たないことから流動資産は少ない。また、欠損金は生じていない。
　④企業債残高対給水収益比率
　企業債残高は減少しているものの、収益額が低いため、類似団体の平均値と同水準である。給水収益の改善のため、水道料金の改定を令和１３年度までに３回に分けて実施予定であり、１回目の値上げは令和４年に実施済みである。料金収入の増加によって、比率は減少する見込みである。
　⑤料金回収率
　料金回収率は横ばいで推移しており、類似団体と比較して依然低い数値となっている。給水原価に対して供給単価が非常に低い割合であり、水道料金の改定を令和１３年度までに３回に分けて実施予定であるため、今後は料金回収率の増加が見込まれている。
　⑥給水原価
　人口密度が低いため、建設投資の効率が悪く、原価は類似団体平均値よりも高い水準となっている。今後は、更なる費用削減に向けた取組みが必要である。
　⑦施設利用率
　人口減少に伴い、一日の平均配水量も併せて減少傾向にあるが、大型連休や盆などの特定時期に配水量が増加することもあるため、現時点で施設の規模は現状維持とするが、施設を更新する際には、利用状況等を踏まえ、適正な規模を検討していく必要がある。
　⑧有収率
　類似団体の平均値よりも低く、不明水対策も含めた有収率向上策を検討する必要がある。</t>
    <rPh sb="50" eb="51">
      <t>ダイ</t>
    </rPh>
    <rPh sb="83" eb="85">
      <t>ヨジョウ</t>
    </rPh>
    <rPh sb="85" eb="87">
      <t>シキン</t>
    </rPh>
    <rPh sb="88" eb="89">
      <t>モ</t>
    </rPh>
    <rPh sb="98" eb="100">
      <t>シサン</t>
    </rPh>
    <rPh sb="101" eb="102">
      <t>スク</t>
    </rPh>
    <rPh sb="122" eb="125">
      <t>キギョウサイ</t>
    </rPh>
    <rPh sb="125" eb="127">
      <t>ザンダカ</t>
    </rPh>
    <rPh sb="127" eb="128">
      <t>タイ</t>
    </rPh>
    <rPh sb="128" eb="134">
      <t>キュウスイシュウエキヒリツ</t>
    </rPh>
    <rPh sb="139" eb="141">
      <t>ザンダカ</t>
    </rPh>
    <rPh sb="166" eb="169">
      <t>ヘイキンチ</t>
    </rPh>
    <rPh sb="170" eb="173">
      <t>ドウスイジュン</t>
    </rPh>
    <rPh sb="196" eb="198">
      <t>レイワ</t>
    </rPh>
    <rPh sb="200" eb="201">
      <t>ネン</t>
    </rPh>
    <rPh sb="201" eb="202">
      <t>ド</t>
    </rPh>
    <rPh sb="206" eb="207">
      <t>カイ</t>
    </rPh>
    <rPh sb="208" eb="209">
      <t>ワ</t>
    </rPh>
    <rPh sb="211" eb="213">
      <t>ジッシ</t>
    </rPh>
    <rPh sb="213" eb="215">
      <t>ヨテイ</t>
    </rPh>
    <rPh sb="220" eb="222">
      <t>カイメ</t>
    </rPh>
    <rPh sb="223" eb="225">
      <t>ネア</t>
    </rPh>
    <rPh sb="227" eb="229">
      <t>レイワ</t>
    </rPh>
    <rPh sb="230" eb="231">
      <t>ネン</t>
    </rPh>
    <rPh sb="232" eb="234">
      <t>ジッシ</t>
    </rPh>
    <rPh sb="234" eb="235">
      <t>ズ</t>
    </rPh>
    <rPh sb="240" eb="244">
      <t>リョウキンシュウニュウ</t>
    </rPh>
    <rPh sb="245" eb="247">
      <t>ゾウカ</t>
    </rPh>
    <rPh sb="252" eb="254">
      <t>ヒリツ</t>
    </rPh>
    <rPh sb="255" eb="257">
      <t>ゲンショウ</t>
    </rPh>
    <rPh sb="259" eb="261">
      <t>ミコ</t>
    </rPh>
    <rPh sb="269" eb="271">
      <t>リョウキン</t>
    </rPh>
    <rPh sb="271" eb="274">
      <t>カイシュウリツ</t>
    </rPh>
    <rPh sb="282" eb="283">
      <t>ヨコ</t>
    </rPh>
    <rPh sb="286" eb="288">
      <t>スイイ</t>
    </rPh>
    <rPh sb="293" eb="295">
      <t>ルイジ</t>
    </rPh>
    <rPh sb="295" eb="297">
      <t>ダンタイ</t>
    </rPh>
    <rPh sb="298" eb="300">
      <t>ヒカク</t>
    </rPh>
    <rPh sb="302" eb="304">
      <t>イゼン</t>
    </rPh>
    <rPh sb="304" eb="305">
      <t>ヒク</t>
    </rPh>
    <rPh sb="306" eb="308">
      <t>スウチ</t>
    </rPh>
    <rPh sb="331" eb="332">
      <t>ヒク</t>
    </rPh>
    <rPh sb="333" eb="335">
      <t>ワリアイ</t>
    </rPh>
    <rPh sb="347" eb="349">
      <t>レイワ</t>
    </rPh>
    <rPh sb="351" eb="352">
      <t>ネン</t>
    </rPh>
    <rPh sb="352" eb="353">
      <t>ド</t>
    </rPh>
    <rPh sb="357" eb="358">
      <t>カイ</t>
    </rPh>
    <rPh sb="359" eb="360">
      <t>ワ</t>
    </rPh>
    <rPh sb="362" eb="364">
      <t>ジッシ</t>
    </rPh>
    <rPh sb="364" eb="366">
      <t>ヨテイ</t>
    </rPh>
    <rPh sb="372" eb="374">
      <t>コンゴ</t>
    </rPh>
    <rPh sb="375" eb="377">
      <t>リョウキン</t>
    </rPh>
    <rPh sb="377" eb="380">
      <t>カイシュウリツ</t>
    </rPh>
    <rPh sb="381" eb="383">
      <t>ゾウカ</t>
    </rPh>
    <rPh sb="384" eb="386">
      <t>ミコ</t>
    </rPh>
    <rPh sb="395" eb="399">
      <t>キュウスイゲンカ</t>
    </rPh>
    <rPh sb="401" eb="405">
      <t>ジンコウミツド</t>
    </rPh>
    <rPh sb="406" eb="407">
      <t>ヒク</t>
    </rPh>
    <rPh sb="411" eb="413">
      <t>ケンセツ</t>
    </rPh>
    <rPh sb="413" eb="415">
      <t>トウシ</t>
    </rPh>
    <rPh sb="416" eb="418">
      <t>コウリツ</t>
    </rPh>
    <rPh sb="419" eb="420">
      <t>ワル</t>
    </rPh>
    <rPh sb="435" eb="436">
      <t>タカ</t>
    </rPh>
    <rPh sb="437" eb="439">
      <t>スイジュン</t>
    </rPh>
    <rPh sb="446" eb="448">
      <t>コンゴ</t>
    </rPh>
    <rPh sb="474" eb="476">
      <t>シセツ</t>
    </rPh>
    <rPh sb="476" eb="479">
      <t>リヨウリツ</t>
    </rPh>
    <rPh sb="592" eb="594">
      <t>ヒツヨウ</t>
    </rPh>
    <rPh sb="601" eb="604">
      <t>ユウシュウリツ</t>
    </rPh>
    <rPh sb="606" eb="610">
      <t>ルイジダンタイ</t>
    </rPh>
    <rPh sb="611" eb="614">
      <t>ヘイキンチ</t>
    </rPh>
    <rPh sb="617" eb="618">
      <t>ヒク</t>
    </rPh>
    <rPh sb="620" eb="622">
      <t>フメイ</t>
    </rPh>
    <rPh sb="622" eb="623">
      <t>スイ</t>
    </rPh>
    <rPh sb="623" eb="625">
      <t>タイサク</t>
    </rPh>
    <rPh sb="626" eb="627">
      <t>フク</t>
    </rPh>
    <rPh sb="629" eb="632">
      <t>ユウシュウリツ</t>
    </rPh>
    <rPh sb="632" eb="634">
      <t>コウジョウ</t>
    </rPh>
    <rPh sb="634" eb="635">
      <t>サク</t>
    </rPh>
    <rPh sb="636" eb="638">
      <t>ケントウ</t>
    </rPh>
    <rPh sb="640" eb="642">
      <t>ヒツヨウ</t>
    </rPh>
    <phoneticPr fontId="4"/>
  </si>
  <si>
    <t>　①有形固定資産減価償却率
　比較的施設が新しいため、類似団体の平均と比べると低い水準である。
　②管路経年化率　
　管路は平成５年度以降に設置したものが多く、管路経年化率は低い水準であることから、直近での管路更新は要しないが、将来的には、中長期の経営見通しを踏まえた適切な投資により計画的に更新を実施する必要がある。</t>
    <rPh sb="2" eb="6">
      <t>ユウケイコテイ</t>
    </rPh>
    <rPh sb="6" eb="8">
      <t>シサン</t>
    </rPh>
    <rPh sb="50" eb="52">
      <t>カンロ</t>
    </rPh>
    <rPh sb="52" eb="56">
      <t>ケイネンカリツ</t>
    </rPh>
    <rPh sb="80" eb="82">
      <t>カンロ</t>
    </rPh>
    <rPh sb="82" eb="86">
      <t>ケイネンカリツ</t>
    </rPh>
    <rPh sb="87" eb="88">
      <t>ヒク</t>
    </rPh>
    <rPh sb="89" eb="91">
      <t>スイジュン</t>
    </rPh>
    <rPh sb="99" eb="101">
      <t>チョッキン</t>
    </rPh>
    <rPh sb="103" eb="105">
      <t>カンロ</t>
    </rPh>
    <rPh sb="105" eb="107">
      <t>コウシン</t>
    </rPh>
    <rPh sb="108" eb="109">
      <t>ヨウ</t>
    </rPh>
    <rPh sb="114" eb="117">
      <t>ショウライテキ</t>
    </rPh>
    <rPh sb="153" eb="15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</si>
</sst>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71A-43AC-911E-385D68DB866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0.39</c:v>
                </c:pt>
                <c:pt idx="4">
                  <c:v>0.49</c:v>
                </c:pt>
              </c:numCache>
            </c:numRef>
          </c:val>
          <c:smooth val="0"/>
          <c:extLst>
            <c:ext xmlns:c16="http://schemas.microsoft.com/office/drawing/2014/chart" uri="{C3380CC4-5D6E-409C-BE32-E72D297353CC}">
              <c16:uniqueId val="{00000001-871A-43AC-911E-385D68DB866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37.54</c:v>
                </c:pt>
                <c:pt idx="4">
                  <c:v>36.380000000000003</c:v>
                </c:pt>
              </c:numCache>
            </c:numRef>
          </c:val>
          <c:extLst>
            <c:ext xmlns:c16="http://schemas.microsoft.com/office/drawing/2014/chart" uri="{C3380CC4-5D6E-409C-BE32-E72D297353CC}">
              <c16:uniqueId val="{00000000-2203-490A-83C1-2B084E1A59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50.07</c:v>
                </c:pt>
                <c:pt idx="4">
                  <c:v>53.4</c:v>
                </c:pt>
              </c:numCache>
            </c:numRef>
          </c:val>
          <c:smooth val="0"/>
          <c:extLst>
            <c:ext xmlns:c16="http://schemas.microsoft.com/office/drawing/2014/chart" uri="{C3380CC4-5D6E-409C-BE32-E72D297353CC}">
              <c16:uniqueId val="{00000001-2203-490A-83C1-2B084E1A59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72.84</c:v>
                </c:pt>
                <c:pt idx="4">
                  <c:v>70.430000000000007</c:v>
                </c:pt>
              </c:numCache>
            </c:numRef>
          </c:val>
          <c:extLst>
            <c:ext xmlns:c16="http://schemas.microsoft.com/office/drawing/2014/chart" uri="{C3380CC4-5D6E-409C-BE32-E72D297353CC}">
              <c16:uniqueId val="{00000000-B6B7-4BFF-B537-2286116EBD5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75.7</c:v>
                </c:pt>
                <c:pt idx="4">
                  <c:v>72.53</c:v>
                </c:pt>
              </c:numCache>
            </c:numRef>
          </c:val>
          <c:smooth val="0"/>
          <c:extLst>
            <c:ext xmlns:c16="http://schemas.microsoft.com/office/drawing/2014/chart" uri="{C3380CC4-5D6E-409C-BE32-E72D297353CC}">
              <c16:uniqueId val="{00000001-B6B7-4BFF-B537-2286116EBD5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102.33</c:v>
                </c:pt>
                <c:pt idx="4">
                  <c:v>100.03</c:v>
                </c:pt>
              </c:numCache>
            </c:numRef>
          </c:val>
          <c:extLst>
            <c:ext xmlns:c16="http://schemas.microsoft.com/office/drawing/2014/chart" uri="{C3380CC4-5D6E-409C-BE32-E72D297353CC}">
              <c16:uniqueId val="{00000000-0DE6-46A4-8A08-C7284996778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105.52</c:v>
                </c:pt>
                <c:pt idx="4">
                  <c:v>103.1</c:v>
                </c:pt>
              </c:numCache>
            </c:numRef>
          </c:val>
          <c:smooth val="0"/>
          <c:extLst>
            <c:ext xmlns:c16="http://schemas.microsoft.com/office/drawing/2014/chart" uri="{C3380CC4-5D6E-409C-BE32-E72D297353CC}">
              <c16:uniqueId val="{00000001-0DE6-46A4-8A08-C7284996778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6.84</c:v>
                </c:pt>
                <c:pt idx="4">
                  <c:v>13.62</c:v>
                </c:pt>
              </c:numCache>
            </c:numRef>
          </c:val>
          <c:extLst>
            <c:ext xmlns:c16="http://schemas.microsoft.com/office/drawing/2014/chart" uri="{C3380CC4-5D6E-409C-BE32-E72D297353CC}">
              <c16:uniqueId val="{00000000-5E44-4630-888B-FB3B02481C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42.98</c:v>
                </c:pt>
                <c:pt idx="4">
                  <c:v>40.46</c:v>
                </c:pt>
              </c:numCache>
            </c:numRef>
          </c:val>
          <c:smooth val="0"/>
          <c:extLst>
            <c:ext xmlns:c16="http://schemas.microsoft.com/office/drawing/2014/chart" uri="{C3380CC4-5D6E-409C-BE32-E72D297353CC}">
              <c16:uniqueId val="{00000001-5E44-4630-888B-FB3B02481C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1.21</c:v>
                </c:pt>
                <c:pt idx="4">
                  <c:v>1.21</c:v>
                </c:pt>
              </c:numCache>
            </c:numRef>
          </c:val>
          <c:extLst>
            <c:ext xmlns:c16="http://schemas.microsoft.com/office/drawing/2014/chart" uri="{C3380CC4-5D6E-409C-BE32-E72D297353CC}">
              <c16:uniqueId val="{00000000-E8B3-4C76-94E6-4A234C1FE3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23.24</c:v>
                </c:pt>
                <c:pt idx="4">
                  <c:v>22.77</c:v>
                </c:pt>
              </c:numCache>
            </c:numRef>
          </c:val>
          <c:smooth val="0"/>
          <c:extLst>
            <c:ext xmlns:c16="http://schemas.microsoft.com/office/drawing/2014/chart" uri="{C3380CC4-5D6E-409C-BE32-E72D297353CC}">
              <c16:uniqueId val="{00000001-E8B3-4C76-94E6-4A234C1FE3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630-4CF5-9018-CABAFB83B3C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30.01</c:v>
                </c:pt>
                <c:pt idx="4">
                  <c:v>27.32</c:v>
                </c:pt>
              </c:numCache>
            </c:numRef>
          </c:val>
          <c:smooth val="0"/>
          <c:extLst>
            <c:ext xmlns:c16="http://schemas.microsoft.com/office/drawing/2014/chart" uri="{C3380CC4-5D6E-409C-BE32-E72D297353CC}">
              <c16:uniqueId val="{00000001-9630-4CF5-9018-CABAFB83B3C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25.61</c:v>
                </c:pt>
                <c:pt idx="4">
                  <c:v>23.57</c:v>
                </c:pt>
              </c:numCache>
            </c:numRef>
          </c:val>
          <c:extLst>
            <c:ext xmlns:c16="http://schemas.microsoft.com/office/drawing/2014/chart" uri="{C3380CC4-5D6E-409C-BE32-E72D297353CC}">
              <c16:uniqueId val="{00000000-DC71-40D0-99B8-5A58A490397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249.43</c:v>
                </c:pt>
                <c:pt idx="4">
                  <c:v>217.55</c:v>
                </c:pt>
              </c:numCache>
            </c:numRef>
          </c:val>
          <c:smooth val="0"/>
          <c:extLst>
            <c:ext xmlns:c16="http://schemas.microsoft.com/office/drawing/2014/chart" uri="{C3380CC4-5D6E-409C-BE32-E72D297353CC}">
              <c16:uniqueId val="{00000001-DC71-40D0-99B8-5A58A490397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1100.9100000000001</c:v>
                </c:pt>
                <c:pt idx="4">
                  <c:v>876.19</c:v>
                </c:pt>
              </c:numCache>
            </c:numRef>
          </c:val>
          <c:extLst>
            <c:ext xmlns:c16="http://schemas.microsoft.com/office/drawing/2014/chart" uri="{C3380CC4-5D6E-409C-BE32-E72D297353CC}">
              <c16:uniqueId val="{00000000-341F-4D7E-8459-76A1747ABE2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922.05</c:v>
                </c:pt>
                <c:pt idx="4">
                  <c:v>916.17</c:v>
                </c:pt>
              </c:numCache>
            </c:numRef>
          </c:val>
          <c:smooth val="0"/>
          <c:extLst>
            <c:ext xmlns:c16="http://schemas.microsoft.com/office/drawing/2014/chart" uri="{C3380CC4-5D6E-409C-BE32-E72D297353CC}">
              <c16:uniqueId val="{00000001-341F-4D7E-8459-76A1747ABE2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20.64</c:v>
                </c:pt>
                <c:pt idx="4">
                  <c:v>19.36</c:v>
                </c:pt>
              </c:numCache>
            </c:numRef>
          </c:val>
          <c:extLst>
            <c:ext xmlns:c16="http://schemas.microsoft.com/office/drawing/2014/chart" uri="{C3380CC4-5D6E-409C-BE32-E72D297353CC}">
              <c16:uniqueId val="{00000000-A394-49E5-AFAF-B2E508DCF86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64.39</c:v>
                </c:pt>
                <c:pt idx="4">
                  <c:v>63.95</c:v>
                </c:pt>
              </c:numCache>
            </c:numRef>
          </c:val>
          <c:smooth val="0"/>
          <c:extLst>
            <c:ext xmlns:c16="http://schemas.microsoft.com/office/drawing/2014/chart" uri="{C3380CC4-5D6E-409C-BE32-E72D297353CC}">
              <c16:uniqueId val="{00000001-A394-49E5-AFAF-B2E508DCF86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576.29999999999995</c:v>
                </c:pt>
                <c:pt idx="4">
                  <c:v>636.85</c:v>
                </c:pt>
              </c:numCache>
            </c:numRef>
          </c:val>
          <c:extLst>
            <c:ext xmlns:c16="http://schemas.microsoft.com/office/drawing/2014/chart" uri="{C3380CC4-5D6E-409C-BE32-E72D297353CC}">
              <c16:uniqueId val="{00000000-3777-4621-9E34-7C399E70BA3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258.89999999999998</c:v>
                </c:pt>
                <c:pt idx="4">
                  <c:v>263.56</c:v>
                </c:pt>
              </c:numCache>
            </c:numRef>
          </c:val>
          <c:smooth val="0"/>
          <c:extLst>
            <c:ext xmlns:c16="http://schemas.microsoft.com/office/drawing/2014/chart" uri="{C3380CC4-5D6E-409C-BE32-E72D297353CC}">
              <c16:uniqueId val="{00000001-3777-4621-9E34-7C399E70BA3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22" zoomScaleNormal="100" workbookViewId="0">
      <selection activeCell="BD36" sqref="BD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福島県　郡山市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4"/>
      <c r="D7" s="54"/>
      <c r="E7" s="54"/>
      <c r="F7" s="54"/>
      <c r="G7" s="54"/>
      <c r="H7" s="54"/>
      <c r="I7" s="53" t="s">
        <v>2</v>
      </c>
      <c r="J7" s="54"/>
      <c r="K7" s="54"/>
      <c r="L7" s="54"/>
      <c r="M7" s="54"/>
      <c r="N7" s="54"/>
      <c r="O7" s="78"/>
      <c r="P7" s="55" t="s">
        <v>3</v>
      </c>
      <c r="Q7" s="55"/>
      <c r="R7" s="55"/>
      <c r="S7" s="55"/>
      <c r="T7" s="55"/>
      <c r="U7" s="55"/>
      <c r="V7" s="55"/>
      <c r="W7" s="55" t="s">
        <v>4</v>
      </c>
      <c r="X7" s="55"/>
      <c r="Y7" s="55"/>
      <c r="Z7" s="55"/>
      <c r="AA7" s="55"/>
      <c r="AB7" s="55"/>
      <c r="AC7" s="55"/>
      <c r="AD7" s="55" t="s">
        <v>5</v>
      </c>
      <c r="AE7" s="55"/>
      <c r="AF7" s="55"/>
      <c r="AG7" s="55"/>
      <c r="AH7" s="55"/>
      <c r="AI7" s="55"/>
      <c r="AJ7" s="55"/>
      <c r="AK7" s="2"/>
      <c r="AL7" s="55" t="s">
        <v>6</v>
      </c>
      <c r="AM7" s="55"/>
      <c r="AN7" s="55"/>
      <c r="AO7" s="55"/>
      <c r="AP7" s="55"/>
      <c r="AQ7" s="55"/>
      <c r="AR7" s="55"/>
      <c r="AS7" s="55"/>
      <c r="AT7" s="53" t="s">
        <v>7</v>
      </c>
      <c r="AU7" s="54"/>
      <c r="AV7" s="54"/>
      <c r="AW7" s="54"/>
      <c r="AX7" s="54"/>
      <c r="AY7" s="54"/>
      <c r="AZ7" s="54"/>
      <c r="BA7" s="54"/>
      <c r="BB7" s="55" t="s">
        <v>8</v>
      </c>
      <c r="BC7" s="55"/>
      <c r="BD7" s="55"/>
      <c r="BE7" s="55"/>
      <c r="BF7" s="55"/>
      <c r="BG7" s="55"/>
      <c r="BH7" s="55"/>
      <c r="BI7" s="55"/>
      <c r="BJ7" s="3"/>
      <c r="BK7" s="3"/>
      <c r="BL7" s="90" t="s">
        <v>9</v>
      </c>
      <c r="BM7" s="91"/>
      <c r="BN7" s="91"/>
      <c r="BO7" s="91"/>
      <c r="BP7" s="91"/>
      <c r="BQ7" s="91"/>
      <c r="BR7" s="91"/>
      <c r="BS7" s="91"/>
      <c r="BT7" s="91"/>
      <c r="BU7" s="91"/>
      <c r="BV7" s="91"/>
      <c r="BW7" s="91"/>
      <c r="BX7" s="91"/>
      <c r="BY7" s="92"/>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簡易水道事業</v>
      </c>
      <c r="Q8" s="86"/>
      <c r="R8" s="86"/>
      <c r="S8" s="86"/>
      <c r="T8" s="86"/>
      <c r="U8" s="86"/>
      <c r="V8" s="86"/>
      <c r="W8" s="86" t="str">
        <f>データ!$L$6</f>
        <v>C3</v>
      </c>
      <c r="X8" s="86"/>
      <c r="Y8" s="86"/>
      <c r="Z8" s="86"/>
      <c r="AA8" s="86"/>
      <c r="AB8" s="86"/>
      <c r="AC8" s="86"/>
      <c r="AD8" s="86" t="str">
        <f>データ!$M$6</f>
        <v>自治体職員</v>
      </c>
      <c r="AE8" s="86"/>
      <c r="AF8" s="86"/>
      <c r="AG8" s="86"/>
      <c r="AH8" s="86"/>
      <c r="AI8" s="86"/>
      <c r="AJ8" s="86"/>
      <c r="AK8" s="2"/>
      <c r="AL8" s="77">
        <f>データ!$R$6</f>
        <v>315155</v>
      </c>
      <c r="AM8" s="77"/>
      <c r="AN8" s="77"/>
      <c r="AO8" s="77"/>
      <c r="AP8" s="77"/>
      <c r="AQ8" s="77"/>
      <c r="AR8" s="77"/>
      <c r="AS8" s="77"/>
      <c r="AT8" s="36">
        <f>データ!$S$6</f>
        <v>757.2</v>
      </c>
      <c r="AU8" s="37"/>
      <c r="AV8" s="37"/>
      <c r="AW8" s="37"/>
      <c r="AX8" s="37"/>
      <c r="AY8" s="37"/>
      <c r="AZ8" s="37"/>
      <c r="BA8" s="37"/>
      <c r="BB8" s="66">
        <f>データ!$T$6</f>
        <v>416.21</v>
      </c>
      <c r="BC8" s="66"/>
      <c r="BD8" s="66"/>
      <c r="BE8" s="66"/>
      <c r="BF8" s="66"/>
      <c r="BG8" s="66"/>
      <c r="BH8" s="66"/>
      <c r="BI8" s="66"/>
      <c r="BJ8" s="3"/>
      <c r="BK8" s="3"/>
      <c r="BL8" s="79" t="s">
        <v>10</v>
      </c>
      <c r="BM8" s="80"/>
      <c r="BN8" s="81" t="s">
        <v>11</v>
      </c>
      <c r="BO8" s="81"/>
      <c r="BP8" s="81"/>
      <c r="BQ8" s="81"/>
      <c r="BR8" s="81"/>
      <c r="BS8" s="81"/>
      <c r="BT8" s="81"/>
      <c r="BU8" s="81"/>
      <c r="BV8" s="81"/>
      <c r="BW8" s="81"/>
      <c r="BX8" s="81"/>
      <c r="BY8" s="82"/>
    </row>
    <row r="9" spans="1:78" ht="18.75" customHeight="1" x14ac:dyDescent="0.15">
      <c r="A9" s="2"/>
      <c r="B9" s="53" t="s">
        <v>12</v>
      </c>
      <c r="C9" s="54"/>
      <c r="D9" s="54"/>
      <c r="E9" s="54"/>
      <c r="F9" s="54"/>
      <c r="G9" s="54"/>
      <c r="H9" s="54"/>
      <c r="I9" s="53" t="s">
        <v>13</v>
      </c>
      <c r="J9" s="54"/>
      <c r="K9" s="54"/>
      <c r="L9" s="54"/>
      <c r="M9" s="54"/>
      <c r="N9" s="54"/>
      <c r="O9" s="78"/>
      <c r="P9" s="55" t="s">
        <v>14</v>
      </c>
      <c r="Q9" s="55"/>
      <c r="R9" s="55"/>
      <c r="S9" s="55"/>
      <c r="T9" s="55"/>
      <c r="U9" s="55"/>
      <c r="V9" s="55"/>
      <c r="W9" s="55" t="s">
        <v>15</v>
      </c>
      <c r="X9" s="55"/>
      <c r="Y9" s="55"/>
      <c r="Z9" s="55"/>
      <c r="AA9" s="55"/>
      <c r="AB9" s="55"/>
      <c r="AC9" s="55"/>
      <c r="AD9" s="2"/>
      <c r="AE9" s="2"/>
      <c r="AF9" s="2"/>
      <c r="AG9" s="2"/>
      <c r="AH9" s="2"/>
      <c r="AI9" s="2"/>
      <c r="AJ9" s="2"/>
      <c r="AK9" s="2"/>
      <c r="AL9" s="55" t="s">
        <v>16</v>
      </c>
      <c r="AM9" s="55"/>
      <c r="AN9" s="55"/>
      <c r="AO9" s="55"/>
      <c r="AP9" s="55"/>
      <c r="AQ9" s="55"/>
      <c r="AR9" s="55"/>
      <c r="AS9" s="55"/>
      <c r="AT9" s="53" t="s">
        <v>17</v>
      </c>
      <c r="AU9" s="54"/>
      <c r="AV9" s="54"/>
      <c r="AW9" s="54"/>
      <c r="AX9" s="54"/>
      <c r="AY9" s="54"/>
      <c r="AZ9" s="54"/>
      <c r="BA9" s="54"/>
      <c r="BB9" s="55" t="s">
        <v>18</v>
      </c>
      <c r="BC9" s="55"/>
      <c r="BD9" s="55"/>
      <c r="BE9" s="55"/>
      <c r="BF9" s="55"/>
      <c r="BG9" s="55"/>
      <c r="BH9" s="55"/>
      <c r="BI9" s="55"/>
      <c r="BJ9" s="3"/>
      <c r="BK9" s="3"/>
      <c r="BL9" s="56" t="s">
        <v>19</v>
      </c>
      <c r="BM9" s="57"/>
      <c r="BN9" s="58" t="s">
        <v>20</v>
      </c>
      <c r="BO9" s="58"/>
      <c r="BP9" s="58"/>
      <c r="BQ9" s="58"/>
      <c r="BR9" s="58"/>
      <c r="BS9" s="58"/>
      <c r="BT9" s="58"/>
      <c r="BU9" s="58"/>
      <c r="BV9" s="58"/>
      <c r="BW9" s="58"/>
      <c r="BX9" s="58"/>
      <c r="BY9" s="59"/>
    </row>
    <row r="10" spans="1:78" ht="18.75" customHeight="1" x14ac:dyDescent="0.15">
      <c r="A10" s="2"/>
      <c r="B10" s="36" t="str">
        <f>データ!$N$6</f>
        <v>-</v>
      </c>
      <c r="C10" s="37"/>
      <c r="D10" s="37"/>
      <c r="E10" s="37"/>
      <c r="F10" s="37"/>
      <c r="G10" s="37"/>
      <c r="H10" s="37"/>
      <c r="I10" s="36">
        <f>データ!$O$6</f>
        <v>80.760000000000005</v>
      </c>
      <c r="J10" s="37"/>
      <c r="K10" s="37"/>
      <c r="L10" s="37"/>
      <c r="M10" s="37"/>
      <c r="N10" s="37"/>
      <c r="O10" s="76"/>
      <c r="P10" s="66">
        <f>データ!$P$6</f>
        <v>0.84</v>
      </c>
      <c r="Q10" s="66"/>
      <c r="R10" s="66"/>
      <c r="S10" s="66"/>
      <c r="T10" s="66"/>
      <c r="U10" s="66"/>
      <c r="V10" s="66"/>
      <c r="W10" s="77">
        <f>データ!$Q$6</f>
        <v>2013</v>
      </c>
      <c r="X10" s="77"/>
      <c r="Y10" s="77"/>
      <c r="Z10" s="77"/>
      <c r="AA10" s="77"/>
      <c r="AB10" s="77"/>
      <c r="AC10" s="77"/>
      <c r="AD10" s="2"/>
      <c r="AE10" s="2"/>
      <c r="AF10" s="2"/>
      <c r="AG10" s="2"/>
      <c r="AH10" s="2"/>
      <c r="AI10" s="2"/>
      <c r="AJ10" s="2"/>
      <c r="AK10" s="2"/>
      <c r="AL10" s="77">
        <f>データ!$U$6</f>
        <v>2629</v>
      </c>
      <c r="AM10" s="77"/>
      <c r="AN10" s="77"/>
      <c r="AO10" s="77"/>
      <c r="AP10" s="77"/>
      <c r="AQ10" s="77"/>
      <c r="AR10" s="77"/>
      <c r="AS10" s="77"/>
      <c r="AT10" s="36">
        <f>データ!$V$6</f>
        <v>191.22</v>
      </c>
      <c r="AU10" s="37"/>
      <c r="AV10" s="37"/>
      <c r="AW10" s="37"/>
      <c r="AX10" s="37"/>
      <c r="AY10" s="37"/>
      <c r="AZ10" s="37"/>
      <c r="BA10" s="37"/>
      <c r="BB10" s="66">
        <f>データ!$W$6</f>
        <v>13.75</v>
      </c>
      <c r="BC10" s="66"/>
      <c r="BD10" s="66"/>
      <c r="BE10" s="66"/>
      <c r="BF10" s="66"/>
      <c r="BG10" s="66"/>
      <c r="BH10" s="66"/>
      <c r="BI10" s="66"/>
      <c r="BJ10" s="2"/>
      <c r="BK10" s="2"/>
      <c r="BL10" s="67" t="s">
        <v>21</v>
      </c>
      <c r="BM10" s="68"/>
      <c r="BN10" s="69" t="s">
        <v>22</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23</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24</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30" t="s">
        <v>25</v>
      </c>
      <c r="BM14" s="31"/>
      <c r="BN14" s="31"/>
      <c r="BO14" s="31"/>
      <c r="BP14" s="31"/>
      <c r="BQ14" s="31"/>
      <c r="BR14" s="31"/>
      <c r="BS14" s="31"/>
      <c r="BT14" s="31"/>
      <c r="BU14" s="31"/>
      <c r="BV14" s="31"/>
      <c r="BW14" s="31"/>
      <c r="BX14" s="31"/>
      <c r="BY14" s="31"/>
      <c r="BZ14" s="32"/>
    </row>
    <row r="15" spans="1:78" ht="13.5" customHeight="1" x14ac:dyDescent="0.15">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4" t="s">
        <v>112</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4"/>
      <c r="BM58" s="45"/>
      <c r="BN58" s="45"/>
      <c r="BO58" s="45"/>
      <c r="BP58" s="45"/>
      <c r="BQ58" s="45"/>
      <c r="BR58" s="45"/>
      <c r="BS58" s="45"/>
      <c r="BT58" s="45"/>
      <c r="BU58" s="45"/>
      <c r="BV58" s="45"/>
      <c r="BW58" s="45"/>
      <c r="BX58" s="45"/>
      <c r="BY58" s="45"/>
      <c r="BZ58" s="4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4"/>
      <c r="BM59" s="45"/>
      <c r="BN59" s="45"/>
      <c r="BO59" s="45"/>
      <c r="BP59" s="45"/>
      <c r="BQ59" s="45"/>
      <c r="BR59" s="45"/>
      <c r="BS59" s="45"/>
      <c r="BT59" s="45"/>
      <c r="BU59" s="45"/>
      <c r="BV59" s="45"/>
      <c r="BW59" s="45"/>
      <c r="BX59" s="45"/>
      <c r="BY59" s="45"/>
      <c r="BZ59" s="46"/>
    </row>
    <row r="60" spans="1:78" ht="13.5" customHeight="1" x14ac:dyDescent="0.15">
      <c r="A60" s="2"/>
      <c r="B60" s="50" t="s">
        <v>27</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44"/>
      <c r="BM60" s="45"/>
      <c r="BN60" s="45"/>
      <c r="BO60" s="45"/>
      <c r="BP60" s="45"/>
      <c r="BQ60" s="45"/>
      <c r="BR60" s="45"/>
      <c r="BS60" s="45"/>
      <c r="BT60" s="45"/>
      <c r="BU60" s="45"/>
      <c r="BV60" s="45"/>
      <c r="BW60" s="45"/>
      <c r="BX60" s="45"/>
      <c r="BY60" s="45"/>
      <c r="BZ60" s="46"/>
    </row>
    <row r="61" spans="1:78" ht="13.5" customHeight="1" x14ac:dyDescent="0.15">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110</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RcXAqxzCPP/5Ua5xtJo+42LzYmIcs/9RlWtbESo8l6NLUtnjVrkvaNuvGiYfKCXiycp88rgE2k9ZwEgjoAPnKA==" saltValue="bddR+uN8njE2H6ltujgya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15" t="s">
        <v>53</v>
      </c>
      <c r="B4" s="17"/>
      <c r="C4" s="17"/>
      <c r="D4" s="17"/>
      <c r="E4" s="17"/>
      <c r="F4" s="17"/>
      <c r="G4" s="17"/>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72036</v>
      </c>
      <c r="D6" s="20">
        <f t="shared" si="3"/>
        <v>46</v>
      </c>
      <c r="E6" s="20">
        <f t="shared" si="3"/>
        <v>1</v>
      </c>
      <c r="F6" s="20">
        <f t="shared" si="3"/>
        <v>0</v>
      </c>
      <c r="G6" s="20">
        <f t="shared" si="3"/>
        <v>5</v>
      </c>
      <c r="H6" s="20" t="str">
        <f t="shared" si="3"/>
        <v>福島県　郡山市</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80.760000000000005</v>
      </c>
      <c r="P6" s="21">
        <f t="shared" si="3"/>
        <v>0.84</v>
      </c>
      <c r="Q6" s="21">
        <f t="shared" si="3"/>
        <v>2013</v>
      </c>
      <c r="R6" s="21">
        <f t="shared" si="3"/>
        <v>315155</v>
      </c>
      <c r="S6" s="21">
        <f t="shared" si="3"/>
        <v>757.2</v>
      </c>
      <c r="T6" s="21">
        <f t="shared" si="3"/>
        <v>416.21</v>
      </c>
      <c r="U6" s="21">
        <f t="shared" si="3"/>
        <v>2629</v>
      </c>
      <c r="V6" s="21">
        <f t="shared" si="3"/>
        <v>191.22</v>
      </c>
      <c r="W6" s="21">
        <f t="shared" si="3"/>
        <v>13.75</v>
      </c>
      <c r="X6" s="22" t="str">
        <f>IF(X7="",NA(),X7)</f>
        <v>-</v>
      </c>
      <c r="Y6" s="22" t="str">
        <f t="shared" ref="Y6:AG6" si="4">IF(Y7="",NA(),Y7)</f>
        <v>-</v>
      </c>
      <c r="Z6" s="22" t="str">
        <f t="shared" si="4"/>
        <v>-</v>
      </c>
      <c r="AA6" s="22">
        <f t="shared" si="4"/>
        <v>102.33</v>
      </c>
      <c r="AB6" s="22">
        <f t="shared" si="4"/>
        <v>100.03</v>
      </c>
      <c r="AC6" s="22" t="str">
        <f t="shared" si="4"/>
        <v>-</v>
      </c>
      <c r="AD6" s="22" t="str">
        <f t="shared" si="4"/>
        <v>-</v>
      </c>
      <c r="AE6" s="22" t="str">
        <f t="shared" si="4"/>
        <v>-</v>
      </c>
      <c r="AF6" s="22">
        <f t="shared" si="4"/>
        <v>105.52</v>
      </c>
      <c r="AG6" s="22">
        <f t="shared" si="4"/>
        <v>103.1</v>
      </c>
      <c r="AH6" s="21" t="str">
        <f>IF(AH7="","",IF(AH7="-","【-】","【"&amp;SUBSTITUTE(TEXT(AH7,"#,##0.00"),"-","△")&amp;"】"))</f>
        <v>【103.05】</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30.01</v>
      </c>
      <c r="AR6" s="22">
        <f t="shared" si="5"/>
        <v>27.32</v>
      </c>
      <c r="AS6" s="21" t="str">
        <f>IF(AS7="","",IF(AS7="-","【-】","【"&amp;SUBSTITUTE(TEXT(AS7,"#,##0.00"),"-","△")&amp;"】"))</f>
        <v>【30.22】</v>
      </c>
      <c r="AT6" s="22" t="str">
        <f>IF(AT7="",NA(),AT7)</f>
        <v>-</v>
      </c>
      <c r="AU6" s="22" t="str">
        <f t="shared" ref="AU6:BC6" si="6">IF(AU7="",NA(),AU7)</f>
        <v>-</v>
      </c>
      <c r="AV6" s="22" t="str">
        <f t="shared" si="6"/>
        <v>-</v>
      </c>
      <c r="AW6" s="22">
        <f t="shared" si="6"/>
        <v>25.61</v>
      </c>
      <c r="AX6" s="22">
        <f t="shared" si="6"/>
        <v>23.57</v>
      </c>
      <c r="AY6" s="22" t="str">
        <f t="shared" si="6"/>
        <v>-</v>
      </c>
      <c r="AZ6" s="22" t="str">
        <f t="shared" si="6"/>
        <v>-</v>
      </c>
      <c r="BA6" s="22" t="str">
        <f t="shared" si="6"/>
        <v>-</v>
      </c>
      <c r="BB6" s="22">
        <f t="shared" si="6"/>
        <v>249.43</v>
      </c>
      <c r="BC6" s="22">
        <f t="shared" si="6"/>
        <v>217.55</v>
      </c>
      <c r="BD6" s="21" t="str">
        <f>IF(BD7="","",IF(BD7="-","【-】","【"&amp;SUBSTITUTE(TEXT(BD7,"#,##0.00"),"-","△")&amp;"】"))</f>
        <v>【179.30】</v>
      </c>
      <c r="BE6" s="22" t="str">
        <f>IF(BE7="",NA(),BE7)</f>
        <v>-</v>
      </c>
      <c r="BF6" s="22" t="str">
        <f t="shared" ref="BF6:BN6" si="7">IF(BF7="",NA(),BF7)</f>
        <v>-</v>
      </c>
      <c r="BG6" s="22" t="str">
        <f t="shared" si="7"/>
        <v>-</v>
      </c>
      <c r="BH6" s="22">
        <f t="shared" si="7"/>
        <v>1100.9100000000001</v>
      </c>
      <c r="BI6" s="22">
        <f t="shared" si="7"/>
        <v>876.19</v>
      </c>
      <c r="BJ6" s="22" t="str">
        <f t="shared" si="7"/>
        <v>-</v>
      </c>
      <c r="BK6" s="22" t="str">
        <f t="shared" si="7"/>
        <v>-</v>
      </c>
      <c r="BL6" s="22" t="str">
        <f t="shared" si="7"/>
        <v>-</v>
      </c>
      <c r="BM6" s="22">
        <f t="shared" si="7"/>
        <v>922.05</v>
      </c>
      <c r="BN6" s="22">
        <f t="shared" si="7"/>
        <v>916.17</v>
      </c>
      <c r="BO6" s="21" t="str">
        <f>IF(BO7="","",IF(BO7="-","【-】","【"&amp;SUBSTITUTE(TEXT(BO7,"#,##0.00"),"-","△")&amp;"】"))</f>
        <v>【1,042.45】</v>
      </c>
      <c r="BP6" s="22" t="str">
        <f>IF(BP7="",NA(),BP7)</f>
        <v>-</v>
      </c>
      <c r="BQ6" s="22" t="str">
        <f t="shared" ref="BQ6:BY6" si="8">IF(BQ7="",NA(),BQ7)</f>
        <v>-</v>
      </c>
      <c r="BR6" s="22" t="str">
        <f t="shared" si="8"/>
        <v>-</v>
      </c>
      <c r="BS6" s="22">
        <f t="shared" si="8"/>
        <v>20.64</v>
      </c>
      <c r="BT6" s="22">
        <f t="shared" si="8"/>
        <v>19.36</v>
      </c>
      <c r="BU6" s="22" t="str">
        <f t="shared" si="8"/>
        <v>-</v>
      </c>
      <c r="BV6" s="22" t="str">
        <f t="shared" si="8"/>
        <v>-</v>
      </c>
      <c r="BW6" s="22" t="str">
        <f t="shared" si="8"/>
        <v>-</v>
      </c>
      <c r="BX6" s="22">
        <f t="shared" si="8"/>
        <v>64.39</v>
      </c>
      <c r="BY6" s="22">
        <f t="shared" si="8"/>
        <v>63.95</v>
      </c>
      <c r="BZ6" s="21" t="str">
        <f>IF(BZ7="","",IF(BZ7="-","【-】","【"&amp;SUBSTITUTE(TEXT(BZ7,"#,##0.00"),"-","△")&amp;"】"))</f>
        <v>【57.74】</v>
      </c>
      <c r="CA6" s="22" t="str">
        <f>IF(CA7="",NA(),CA7)</f>
        <v>-</v>
      </c>
      <c r="CB6" s="22" t="str">
        <f t="shared" ref="CB6:CJ6" si="9">IF(CB7="",NA(),CB7)</f>
        <v>-</v>
      </c>
      <c r="CC6" s="22" t="str">
        <f t="shared" si="9"/>
        <v>-</v>
      </c>
      <c r="CD6" s="22">
        <f t="shared" si="9"/>
        <v>576.29999999999995</v>
      </c>
      <c r="CE6" s="22">
        <f t="shared" si="9"/>
        <v>636.85</v>
      </c>
      <c r="CF6" s="22" t="str">
        <f t="shared" si="9"/>
        <v>-</v>
      </c>
      <c r="CG6" s="22" t="str">
        <f t="shared" si="9"/>
        <v>-</v>
      </c>
      <c r="CH6" s="22" t="str">
        <f t="shared" si="9"/>
        <v>-</v>
      </c>
      <c r="CI6" s="22">
        <f t="shared" si="9"/>
        <v>258.89999999999998</v>
      </c>
      <c r="CJ6" s="22">
        <f t="shared" si="9"/>
        <v>263.56</v>
      </c>
      <c r="CK6" s="21" t="str">
        <f>IF(CK7="","",IF(CK7="-","【-】","【"&amp;SUBSTITUTE(TEXT(CK7,"#,##0.00"),"-","△")&amp;"】"))</f>
        <v>【285.48】</v>
      </c>
      <c r="CL6" s="22" t="str">
        <f>IF(CL7="",NA(),CL7)</f>
        <v>-</v>
      </c>
      <c r="CM6" s="22" t="str">
        <f t="shared" ref="CM6:CU6" si="10">IF(CM7="",NA(),CM7)</f>
        <v>-</v>
      </c>
      <c r="CN6" s="22" t="str">
        <f t="shared" si="10"/>
        <v>-</v>
      </c>
      <c r="CO6" s="22">
        <f t="shared" si="10"/>
        <v>37.54</v>
      </c>
      <c r="CP6" s="22">
        <f t="shared" si="10"/>
        <v>36.380000000000003</v>
      </c>
      <c r="CQ6" s="22" t="str">
        <f t="shared" si="10"/>
        <v>-</v>
      </c>
      <c r="CR6" s="22" t="str">
        <f t="shared" si="10"/>
        <v>-</v>
      </c>
      <c r="CS6" s="22" t="str">
        <f t="shared" si="10"/>
        <v>-</v>
      </c>
      <c r="CT6" s="22">
        <f t="shared" si="10"/>
        <v>50.07</v>
      </c>
      <c r="CU6" s="22">
        <f t="shared" si="10"/>
        <v>53.4</v>
      </c>
      <c r="CV6" s="21" t="str">
        <f>IF(CV7="","",IF(CV7="-","【-】","【"&amp;SUBSTITUTE(TEXT(CV7,"#,##0.00"),"-","△")&amp;"】"))</f>
        <v>【53.73】</v>
      </c>
      <c r="CW6" s="22" t="str">
        <f>IF(CW7="",NA(),CW7)</f>
        <v>-</v>
      </c>
      <c r="CX6" s="22" t="str">
        <f t="shared" ref="CX6:DF6" si="11">IF(CX7="",NA(),CX7)</f>
        <v>-</v>
      </c>
      <c r="CY6" s="22" t="str">
        <f t="shared" si="11"/>
        <v>-</v>
      </c>
      <c r="CZ6" s="22">
        <f t="shared" si="11"/>
        <v>72.84</v>
      </c>
      <c r="DA6" s="22">
        <f t="shared" si="11"/>
        <v>70.430000000000007</v>
      </c>
      <c r="DB6" s="22" t="str">
        <f t="shared" si="11"/>
        <v>-</v>
      </c>
      <c r="DC6" s="22" t="str">
        <f t="shared" si="11"/>
        <v>-</v>
      </c>
      <c r="DD6" s="22" t="str">
        <f t="shared" si="11"/>
        <v>-</v>
      </c>
      <c r="DE6" s="22">
        <f t="shared" si="11"/>
        <v>75.7</v>
      </c>
      <c r="DF6" s="22">
        <f t="shared" si="11"/>
        <v>72.53</v>
      </c>
      <c r="DG6" s="21" t="str">
        <f>IF(DG7="","",IF(DG7="-","【-】","【"&amp;SUBSTITUTE(TEXT(DG7,"#,##0.00"),"-","△")&amp;"】"))</f>
        <v>【71.52】</v>
      </c>
      <c r="DH6" s="22" t="str">
        <f>IF(DH7="",NA(),DH7)</f>
        <v>-</v>
      </c>
      <c r="DI6" s="22" t="str">
        <f t="shared" ref="DI6:DQ6" si="12">IF(DI7="",NA(),DI7)</f>
        <v>-</v>
      </c>
      <c r="DJ6" s="22" t="str">
        <f t="shared" si="12"/>
        <v>-</v>
      </c>
      <c r="DK6" s="22">
        <f t="shared" si="12"/>
        <v>6.84</v>
      </c>
      <c r="DL6" s="22">
        <f t="shared" si="12"/>
        <v>13.62</v>
      </c>
      <c r="DM6" s="22" t="str">
        <f t="shared" si="12"/>
        <v>-</v>
      </c>
      <c r="DN6" s="22" t="str">
        <f t="shared" si="12"/>
        <v>-</v>
      </c>
      <c r="DO6" s="22" t="str">
        <f t="shared" si="12"/>
        <v>-</v>
      </c>
      <c r="DP6" s="22">
        <f t="shared" si="12"/>
        <v>42.98</v>
      </c>
      <c r="DQ6" s="22">
        <f t="shared" si="12"/>
        <v>40.46</v>
      </c>
      <c r="DR6" s="21" t="str">
        <f>IF(DR7="","",IF(DR7="-","【-】","【"&amp;SUBSTITUTE(TEXT(DR7,"#,##0.00"),"-","△")&amp;"】"))</f>
        <v>【38.43】</v>
      </c>
      <c r="DS6" s="22" t="str">
        <f>IF(DS7="",NA(),DS7)</f>
        <v>-</v>
      </c>
      <c r="DT6" s="22" t="str">
        <f t="shared" ref="DT6:EB6" si="13">IF(DT7="",NA(),DT7)</f>
        <v>-</v>
      </c>
      <c r="DU6" s="22" t="str">
        <f t="shared" si="13"/>
        <v>-</v>
      </c>
      <c r="DV6" s="22">
        <f t="shared" si="13"/>
        <v>1.21</v>
      </c>
      <c r="DW6" s="22">
        <f t="shared" si="13"/>
        <v>1.21</v>
      </c>
      <c r="DX6" s="22" t="str">
        <f t="shared" si="13"/>
        <v>-</v>
      </c>
      <c r="DY6" s="22" t="str">
        <f t="shared" si="13"/>
        <v>-</v>
      </c>
      <c r="DZ6" s="22" t="str">
        <f t="shared" si="13"/>
        <v>-</v>
      </c>
      <c r="EA6" s="22">
        <f t="shared" si="13"/>
        <v>23.24</v>
      </c>
      <c r="EB6" s="22">
        <f t="shared" si="13"/>
        <v>22.77</v>
      </c>
      <c r="EC6" s="21" t="str">
        <f>IF(EC7="","",IF(EC7="-","【-】","【"&amp;SUBSTITUTE(TEXT(EC7,"#,##0.00"),"-","△")&amp;"】"))</f>
        <v>【19.16】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0.39</v>
      </c>
      <c r="EM6" s="22">
        <f t="shared" si="14"/>
        <v>0.49</v>
      </c>
      <c r="EN6" s="21" t="str">
        <f>IF(EN7="","",IF(EN7="-","【-】","【"&amp;SUBSTITUTE(TEXT(EN7,"#,##0.00"),"-","△")&amp;"】"))</f>
        <v>【0.49】</v>
      </c>
    </row>
    <row r="7" spans="1:144" s="23" customFormat="1" x14ac:dyDescent="0.15">
      <c r="A7" s="15"/>
      <c r="B7" s="24">
        <v>2023</v>
      </c>
      <c r="C7" s="24">
        <v>72036</v>
      </c>
      <c r="D7" s="24">
        <v>46</v>
      </c>
      <c r="E7" s="24">
        <v>1</v>
      </c>
      <c r="F7" s="24">
        <v>0</v>
      </c>
      <c r="G7" s="24">
        <v>5</v>
      </c>
      <c r="H7" s="24" t="s">
        <v>93</v>
      </c>
      <c r="I7" s="24" t="s">
        <v>94</v>
      </c>
      <c r="J7" s="24" t="s">
        <v>95</v>
      </c>
      <c r="K7" s="24" t="s">
        <v>96</v>
      </c>
      <c r="L7" s="24" t="s">
        <v>97</v>
      </c>
      <c r="M7" s="24" t="s">
        <v>98</v>
      </c>
      <c r="N7" s="25" t="s">
        <v>99</v>
      </c>
      <c r="O7" s="25">
        <v>80.760000000000005</v>
      </c>
      <c r="P7" s="25">
        <v>0.84</v>
      </c>
      <c r="Q7" s="25">
        <v>2013</v>
      </c>
      <c r="R7" s="25">
        <v>315155</v>
      </c>
      <c r="S7" s="25">
        <v>757.2</v>
      </c>
      <c r="T7" s="25">
        <v>416.21</v>
      </c>
      <c r="U7" s="25">
        <v>2629</v>
      </c>
      <c r="V7" s="25">
        <v>191.22</v>
      </c>
      <c r="W7" s="25">
        <v>13.75</v>
      </c>
      <c r="X7" s="25" t="s">
        <v>99</v>
      </c>
      <c r="Y7" s="25" t="s">
        <v>99</v>
      </c>
      <c r="Z7" s="25" t="s">
        <v>99</v>
      </c>
      <c r="AA7" s="25">
        <v>102.33</v>
      </c>
      <c r="AB7" s="25">
        <v>100.03</v>
      </c>
      <c r="AC7" s="25" t="s">
        <v>99</v>
      </c>
      <c r="AD7" s="25" t="s">
        <v>99</v>
      </c>
      <c r="AE7" s="25" t="s">
        <v>99</v>
      </c>
      <c r="AF7" s="25">
        <v>105.52</v>
      </c>
      <c r="AG7" s="25">
        <v>103.1</v>
      </c>
      <c r="AH7" s="25">
        <v>103.05</v>
      </c>
      <c r="AI7" s="25" t="s">
        <v>99</v>
      </c>
      <c r="AJ7" s="25" t="s">
        <v>99</v>
      </c>
      <c r="AK7" s="25" t="s">
        <v>99</v>
      </c>
      <c r="AL7" s="25">
        <v>0</v>
      </c>
      <c r="AM7" s="25">
        <v>0</v>
      </c>
      <c r="AN7" s="25" t="s">
        <v>99</v>
      </c>
      <c r="AO7" s="25" t="s">
        <v>99</v>
      </c>
      <c r="AP7" s="25" t="s">
        <v>99</v>
      </c>
      <c r="AQ7" s="25">
        <v>30.01</v>
      </c>
      <c r="AR7" s="25">
        <v>27.32</v>
      </c>
      <c r="AS7" s="25">
        <v>30.22</v>
      </c>
      <c r="AT7" s="25" t="s">
        <v>99</v>
      </c>
      <c r="AU7" s="25" t="s">
        <v>99</v>
      </c>
      <c r="AV7" s="25" t="s">
        <v>99</v>
      </c>
      <c r="AW7" s="25">
        <v>25.61</v>
      </c>
      <c r="AX7" s="25">
        <v>23.57</v>
      </c>
      <c r="AY7" s="25" t="s">
        <v>99</v>
      </c>
      <c r="AZ7" s="25" t="s">
        <v>99</v>
      </c>
      <c r="BA7" s="25" t="s">
        <v>99</v>
      </c>
      <c r="BB7" s="25">
        <v>249.43</v>
      </c>
      <c r="BC7" s="25">
        <v>217.55</v>
      </c>
      <c r="BD7" s="25">
        <v>179.3</v>
      </c>
      <c r="BE7" s="25" t="s">
        <v>99</v>
      </c>
      <c r="BF7" s="25" t="s">
        <v>99</v>
      </c>
      <c r="BG7" s="25" t="s">
        <v>99</v>
      </c>
      <c r="BH7" s="25">
        <v>1100.9100000000001</v>
      </c>
      <c r="BI7" s="25">
        <v>876.19</v>
      </c>
      <c r="BJ7" s="25" t="s">
        <v>99</v>
      </c>
      <c r="BK7" s="25" t="s">
        <v>99</v>
      </c>
      <c r="BL7" s="25" t="s">
        <v>99</v>
      </c>
      <c r="BM7" s="25">
        <v>922.05</v>
      </c>
      <c r="BN7" s="25">
        <v>916.17</v>
      </c>
      <c r="BO7" s="25">
        <v>1042.45</v>
      </c>
      <c r="BP7" s="25" t="s">
        <v>99</v>
      </c>
      <c r="BQ7" s="25" t="s">
        <v>99</v>
      </c>
      <c r="BR7" s="25" t="s">
        <v>99</v>
      </c>
      <c r="BS7" s="25">
        <v>20.64</v>
      </c>
      <c r="BT7" s="25">
        <v>19.36</v>
      </c>
      <c r="BU7" s="25" t="s">
        <v>99</v>
      </c>
      <c r="BV7" s="25" t="s">
        <v>99</v>
      </c>
      <c r="BW7" s="25" t="s">
        <v>99</v>
      </c>
      <c r="BX7" s="25">
        <v>64.39</v>
      </c>
      <c r="BY7" s="25">
        <v>63.95</v>
      </c>
      <c r="BZ7" s="25">
        <v>57.74</v>
      </c>
      <c r="CA7" s="25" t="s">
        <v>99</v>
      </c>
      <c r="CB7" s="25" t="s">
        <v>99</v>
      </c>
      <c r="CC7" s="25" t="s">
        <v>99</v>
      </c>
      <c r="CD7" s="25">
        <v>576.29999999999995</v>
      </c>
      <c r="CE7" s="25">
        <v>636.85</v>
      </c>
      <c r="CF7" s="25" t="s">
        <v>99</v>
      </c>
      <c r="CG7" s="25" t="s">
        <v>99</v>
      </c>
      <c r="CH7" s="25" t="s">
        <v>99</v>
      </c>
      <c r="CI7" s="25">
        <v>258.89999999999998</v>
      </c>
      <c r="CJ7" s="25">
        <v>263.56</v>
      </c>
      <c r="CK7" s="25">
        <v>285.48</v>
      </c>
      <c r="CL7" s="25" t="s">
        <v>99</v>
      </c>
      <c r="CM7" s="25" t="s">
        <v>99</v>
      </c>
      <c r="CN7" s="25" t="s">
        <v>99</v>
      </c>
      <c r="CO7" s="25">
        <v>37.54</v>
      </c>
      <c r="CP7" s="25">
        <v>36.380000000000003</v>
      </c>
      <c r="CQ7" s="25" t="s">
        <v>99</v>
      </c>
      <c r="CR7" s="25" t="s">
        <v>99</v>
      </c>
      <c r="CS7" s="25" t="s">
        <v>99</v>
      </c>
      <c r="CT7" s="25">
        <v>50.07</v>
      </c>
      <c r="CU7" s="25">
        <v>53.4</v>
      </c>
      <c r="CV7" s="25">
        <v>53.73</v>
      </c>
      <c r="CW7" s="25" t="s">
        <v>99</v>
      </c>
      <c r="CX7" s="25" t="s">
        <v>99</v>
      </c>
      <c r="CY7" s="25" t="s">
        <v>99</v>
      </c>
      <c r="CZ7" s="25">
        <v>72.84</v>
      </c>
      <c r="DA7" s="25">
        <v>70.430000000000007</v>
      </c>
      <c r="DB7" s="25" t="s">
        <v>99</v>
      </c>
      <c r="DC7" s="25" t="s">
        <v>99</v>
      </c>
      <c r="DD7" s="25" t="s">
        <v>99</v>
      </c>
      <c r="DE7" s="25">
        <v>75.7</v>
      </c>
      <c r="DF7" s="25">
        <v>72.53</v>
      </c>
      <c r="DG7" s="25">
        <v>71.52</v>
      </c>
      <c r="DH7" s="25" t="s">
        <v>99</v>
      </c>
      <c r="DI7" s="25" t="s">
        <v>99</v>
      </c>
      <c r="DJ7" s="25" t="s">
        <v>99</v>
      </c>
      <c r="DK7" s="25">
        <v>6.84</v>
      </c>
      <c r="DL7" s="25">
        <v>13.62</v>
      </c>
      <c r="DM7" s="25" t="s">
        <v>99</v>
      </c>
      <c r="DN7" s="25" t="s">
        <v>99</v>
      </c>
      <c r="DO7" s="25" t="s">
        <v>99</v>
      </c>
      <c r="DP7" s="25">
        <v>42.98</v>
      </c>
      <c r="DQ7" s="25">
        <v>40.46</v>
      </c>
      <c r="DR7" s="25">
        <v>38.43</v>
      </c>
      <c r="DS7" s="25" t="s">
        <v>99</v>
      </c>
      <c r="DT7" s="25" t="s">
        <v>99</v>
      </c>
      <c r="DU7" s="25" t="s">
        <v>99</v>
      </c>
      <c r="DV7" s="25">
        <v>1.21</v>
      </c>
      <c r="DW7" s="25">
        <v>1.21</v>
      </c>
      <c r="DX7" s="25" t="s">
        <v>99</v>
      </c>
      <c r="DY7" s="25" t="s">
        <v>99</v>
      </c>
      <c r="DZ7" s="25" t="s">
        <v>99</v>
      </c>
      <c r="EA7" s="25">
        <v>23.24</v>
      </c>
      <c r="EB7" s="25">
        <v>22.77</v>
      </c>
      <c r="EC7" s="25">
        <v>19.16</v>
      </c>
      <c r="ED7" s="25" t="s">
        <v>99</v>
      </c>
      <c r="EE7" s="25" t="s">
        <v>99</v>
      </c>
      <c r="EF7" s="25" t="s">
        <v>99</v>
      </c>
      <c r="EG7" s="25">
        <v>0</v>
      </c>
      <c r="EH7" s="25">
        <v>0</v>
      </c>
      <c r="EI7" s="25" t="s">
        <v>99</v>
      </c>
      <c r="EJ7" s="25" t="s">
        <v>99</v>
      </c>
      <c r="EK7" s="25" t="s">
        <v>99</v>
      </c>
      <c r="EL7" s="25">
        <v>0.39</v>
      </c>
      <c r="EM7" s="25">
        <v>0.49</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2025-01-29T06:44:57Z</cp:lastPrinted>
  <dcterms:created xsi:type="dcterms:W3CDTF">2025-01-24T06:45:16Z</dcterms:created>
  <dcterms:modified xsi:type="dcterms:W3CDTF">2025-01-30T01:02:58Z</dcterms:modified>
  <cp:category/>
</cp:coreProperties>
</file>