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5決算\02　回答\"/>
    </mc:Choice>
  </mc:AlternateContent>
  <xr:revisionPtr revIDLastSave="0" documentId="13_ncr:1_{5879B364-50C7-44F0-9C6C-8D87117D3221}" xr6:coauthVersionLast="47" xr6:coauthVersionMax="47" xr10:uidLastSave="{00000000-0000-0000-0000-000000000000}"/>
  <workbookProtection workbookAlgorithmName="SHA-512" workbookHashValue="Pr6viJuDflAfmpes9mDPcAUYnB6PNgrj+ILYszMzhVcVyX9jJegaAIeR8o3WGsbi0+MeOV0TuNy9MJEvI3o8UQ==" workbookSaltValue="O7Qf+gIvIDPMzkSvKl3eww==" workbookSpinCount="100000" lockStructure="1"/>
  <bookViews>
    <workbookView xWindow="14295" yWindow="0" windowWidth="14610" windowHeight="155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P10" i="4" s="1"/>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AL10" i="4"/>
  <c r="W10" i="4"/>
  <c r="I10" i="4"/>
  <c r="B10" i="4"/>
  <c r="BB8" i="4"/>
  <c r="AT8" i="4"/>
  <c r="AL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<sst xmlns="http://schemas.openxmlformats.org/spreadsheetml/2006/main" count="228" uniqueCount="113">
  <si>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</si>
  <si>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</si>
  <si>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</si>
  <si>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</si>
  <si>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</si>
  <si>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</si>
  <si>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</si>
  <si>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</si>
  <si>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</si>
  <si>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</si>
  <si>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</si>
  <si>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</si>
  <si>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</si>
  <si>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</si>
  <si>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</si>
  <si>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</si>
  <si>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</si>
  <si>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</si>
  <si>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</si>
  <si>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</si>
  <si>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</si>
  <si>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</si>
  <si>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</si>
  <si>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</si>
  <si>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</si>
  <si>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</si>
  <si>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</si>
  <si>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</si>
  <si>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</si>
  <si>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</si>
  <si>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</si>
  <si>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</si>
  <si>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</si>
  <si>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</si>
  <si>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</si>
  <si>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</si>
  <si>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</si>
  <si>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</si>
  <si>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</si>
  <si>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</si>
  <si>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</si>
  <si>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</si>
  <si>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</si>
  <si>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</si>
  <si>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</si>
  <si>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</si>
  <si>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</si>
  <si>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</si>
  <si>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</si>
  <si>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</si>
  <si>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</si>
  <si>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</si>
  <si>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</si>
  <si>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</si>
  <si>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</si>
  <si>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</si>
  <si>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</si>
  <si>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</si>
  <si>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</si>
  <si>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</si>
  <si>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</si>
  <si>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</si>
  <si>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</si>
  <si>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</si>
  <si>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</si>
  <si>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</si>
  <si>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</si>
  <si>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</si>
  <si>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</si>
  <si>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</si>
  <si>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</si>
  <si>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</si>
  <si>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</si>
  <si>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</si>
  <si>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</si>
  <si>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</si>
  <si>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</si>
  <si>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</si>
  <si>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</si>
  <si>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</si>
  <si>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</si>
  <si>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</si>
  <si>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</si>
  <si>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</si>
  <si>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</si>
  <si>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</si>
  <si>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</si>
  <si>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</si>
  <si>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</si>
  <si>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</si>
  <si>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</si>
  <si>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</si>
  <si>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</si>
  <si>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</si>
  <si>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</si>
  <si>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</si>
  <si>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</si>
  <si>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</si>
  <si>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</si>
  <si>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</si>
  <si>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</si>
  <si>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</si>
  <si>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</si>
  <si>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</si>
  <si>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</si>
  <si>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</si>
  <si>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</si>
  <si>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</si>
  <si>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</si>
  <si>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</si>
  <si>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①経常収支比率は、100％を上回っているものの、今後も有収水量の減少が見込まれることから、収益の確保と経費削減に努めていく必要がある。
③流動比率は上昇傾向にあり、類似団体と同程度の水準となっている。今後も浄水場更新整備のため借入した企業債の償還を予定しており、引き続き財政基盤の強化に取り組んでいく必要がある。
④企業債残高対給水収益比率は、企業債の新規発行額を元金償還額以下に抑える取り組みを行っており、企業債の残高は減少しているものの、給水収益の減少により指数が横ばいとなっている。
⑤料金回収率は、100％を上回っているものの、経常費用の増加等による給水原価の上昇により指数が減少している。
⑥給水原価は、費用の増加及び有収水量の減少により指数が上昇している。類似団体と比較して高い水準にある。
⑦施設利用率は、平成30年度に浄水場のダウンサイジングを行ったことにより大きく改善したが、人口減少等による配水量の減少とともに減少傾向にある。
⑧有収率は、創設当時から使用している老朽管の計画的な更新に加え、AIを用いた管路更新の優先順位付けやIoTを用いた漏水調査などの取り組みの継続により、前年度と同水準となった。今後も有収率の向上に向け、引き続き計画的な管路の更新、漏水の早期発見・早期修理に取り組んでいく。</t>
    <rPh sb="268" eb="272">
      <t>ケイジョウヒヨウ</t>
    </rPh>
    <rPh sb="279" eb="281">
      <t>キュウスイ</t>
    </rPh>
    <rPh sb="493" eb="495">
      <t>ケイゾク</t>
    </rPh>
    <rPh sb="503" eb="506">
      <t>ドウスイジュン</t>
    </rPh>
    <phoneticPr fontId="4"/>
  </si>
  <si>
    <t>①有形固定資産減価償却率は、滝沢浄水場の更新により類似団体と比較して低い水準で推移していたが、滝沢浄水場以外の浄水場や管路の老朽化が進んでおり、類似団体と同程度の水準まで上昇している。
②管路経年化率及び③管路更新率は、計画的な老朽管の更新を進めているが、類似団体と比較して低い水準にある。今後、法定年数に達する管路の増加を見込んでおり、アセットマネジメントの手法やIoT、AIを活用した施設の更新について取り組みを進める。</t>
    <phoneticPr fontId="4"/>
  </si>
  <si>
    <t>平成29年度の料金改定により、平成30年度から利益の確保は図られたものの、給水人口の減少や節水型機器の普及、さらにはエネルギー価格の高騰や物価上昇の影響により厳しい経営環境にある。
そのため、経営の健全性・効率性を図ることが重要であり、さらなる有収率の向上を目指し、引き続き計画的な管路の更新、漏水の早期発見・早期修理に努めていく。また、給水人口の減少や施設の老朽化が課題となる中で、水道施設を適切に管理していくためには、限られた財源で効率的に施設更新を進めていかなければならない。
今後は、工事施工品質の向上や漏水の早期発見、効率的な水運用に向けて、IoT等を活用した取組みを推進していくとともに、施設更新に併せて統廃合やダウンサイジングについても検討を進めていく。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</si>
</sst>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0.37</c:v>
                </c:pt>
                <c:pt idx="1">
                  <c:v>0.39</c:v>
                </c:pt>
                <c:pt idx="2">
                  <c:v>0.47</c:v>
                </c:pt>
                <c:pt idx="3">
                  <c:v>0.35</c:v>
                </c:pt>
                <c:pt idx="4">
                  <c:v>0.34</c:v>
                </c:pt>
              </c:numCache>
            </c:numRef>
          </c:val>
          <c:extLst>
            <c:ext xmlns:c16="http://schemas.microsoft.com/office/drawing/2014/chart" uri="{C3380CC4-5D6E-409C-BE32-E72D297353CC}">
              <c16:uniqueId val="{00000000-A0FE-4622-919D-47114E8A79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A0FE-4622-919D-47114E8A79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61.43</c:v>
                </c:pt>
                <c:pt idx="1">
                  <c:v>61.04</c:v>
                </c:pt>
                <c:pt idx="2">
                  <c:v>59.7</c:v>
                </c:pt>
                <c:pt idx="3">
                  <c:v>57.47</c:v>
                </c:pt>
                <c:pt idx="4">
                  <c:v>56.37</c:v>
                </c:pt>
              </c:numCache>
            </c:numRef>
          </c:val>
          <c:extLst>
            <c:ext xmlns:c16="http://schemas.microsoft.com/office/drawing/2014/chart" uri="{C3380CC4-5D6E-409C-BE32-E72D297353CC}">
              <c16:uniqueId val="{00000000-0D33-4EE7-A88D-C2EED6123E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0D33-4EE7-A88D-C2EED6123E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82.47</c:v>
                </c:pt>
                <c:pt idx="1">
                  <c:v>82.34</c:v>
                </c:pt>
                <c:pt idx="2">
                  <c:v>82.91</c:v>
                </c:pt>
                <c:pt idx="3">
                  <c:v>84.95</c:v>
                </c:pt>
                <c:pt idx="4">
                  <c:v>84.61</c:v>
                </c:pt>
              </c:numCache>
            </c:numRef>
          </c:val>
          <c:extLst>
            <c:ext xmlns:c16="http://schemas.microsoft.com/office/drawing/2014/chart" uri="{C3380CC4-5D6E-409C-BE32-E72D297353CC}">
              <c16:uniqueId val="{00000000-C73A-40CE-9EF3-D2EC6DB7FA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C73A-40CE-9EF3-D2EC6DB7FA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105.68</c:v>
                </c:pt>
                <c:pt idx="1">
                  <c:v>108.77</c:v>
                </c:pt>
                <c:pt idx="2">
                  <c:v>109.23</c:v>
                </c:pt>
                <c:pt idx="3">
                  <c:v>109.47</c:v>
                </c:pt>
                <c:pt idx="4">
                  <c:v>107.25</c:v>
                </c:pt>
              </c:numCache>
            </c:numRef>
          </c:val>
          <c:extLst>
            <c:ext xmlns:c16="http://schemas.microsoft.com/office/drawing/2014/chart" uri="{C3380CC4-5D6E-409C-BE32-E72D297353CC}">
              <c16:uniqueId val="{00000000-BA60-4D82-A016-E9B0DB0C61D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BA60-4D82-A016-E9B0DB0C61D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47.11</c:v>
                </c:pt>
                <c:pt idx="1">
                  <c:v>48.29</c:v>
                </c:pt>
                <c:pt idx="2">
                  <c:v>49.74</c:v>
                </c:pt>
                <c:pt idx="3">
                  <c:v>51.19</c:v>
                </c:pt>
                <c:pt idx="4">
                  <c:v>52.43</c:v>
                </c:pt>
              </c:numCache>
            </c:numRef>
          </c:val>
          <c:extLst>
            <c:ext xmlns:c16="http://schemas.microsoft.com/office/drawing/2014/chart" uri="{C3380CC4-5D6E-409C-BE32-E72D297353CC}">
              <c16:uniqueId val="{00000000-EFB9-44B0-B9ED-FA4DC650966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EFB9-44B0-B9ED-FA4DC650966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5.45</c:v>
                </c:pt>
                <c:pt idx="1">
                  <c:v>5.83</c:v>
                </c:pt>
                <c:pt idx="2">
                  <c:v>6.6</c:v>
                </c:pt>
                <c:pt idx="3">
                  <c:v>8.9700000000000006</c:v>
                </c:pt>
                <c:pt idx="4">
                  <c:v>9.4700000000000006</c:v>
                </c:pt>
              </c:numCache>
            </c:numRef>
          </c:val>
          <c:extLst>
            <c:ext xmlns:c16="http://schemas.microsoft.com/office/drawing/2014/chart" uri="{C3380CC4-5D6E-409C-BE32-E72D297353CC}">
              <c16:uniqueId val="{00000000-004E-4733-9E24-D5EBBF7DD9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004E-4733-9E24-D5EBBF7DD9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FD-470B-AC9F-69B881B45C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5DFD-470B-AC9F-69B881B45C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233.77</c:v>
                </c:pt>
                <c:pt idx="1">
                  <c:v>252</c:v>
                </c:pt>
                <c:pt idx="2">
                  <c:v>315.45999999999998</c:v>
                </c:pt>
                <c:pt idx="3">
                  <c:v>363.56</c:v>
                </c:pt>
                <c:pt idx="4">
                  <c:v>384.74</c:v>
                </c:pt>
              </c:numCache>
            </c:numRef>
          </c:val>
          <c:extLst>
            <c:ext xmlns:c16="http://schemas.microsoft.com/office/drawing/2014/chart" uri="{C3380CC4-5D6E-409C-BE32-E72D297353CC}">
              <c16:uniqueId val="{00000000-A4B3-4A95-BE17-EBD46DB3F6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A4B3-4A95-BE17-EBD46DB3F6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402.88</c:v>
                </c:pt>
                <c:pt idx="1">
                  <c:v>411.82</c:v>
                </c:pt>
                <c:pt idx="2">
                  <c:v>410.03</c:v>
                </c:pt>
                <c:pt idx="3">
                  <c:v>402.11</c:v>
                </c:pt>
                <c:pt idx="4">
                  <c:v>400.34</c:v>
                </c:pt>
              </c:numCache>
            </c:numRef>
          </c:val>
          <c:extLst>
            <c:ext xmlns:c16="http://schemas.microsoft.com/office/drawing/2014/chart" uri="{C3380CC4-5D6E-409C-BE32-E72D297353CC}">
              <c16:uniqueId val="{00000000-D6D7-4FF2-B2EC-CA78DD6E44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D6D7-4FF2-B2EC-CA78DD6E44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100.61</c:v>
                </c:pt>
                <c:pt idx="1">
                  <c:v>104.12</c:v>
                </c:pt>
                <c:pt idx="2">
                  <c:v>104.77</c:v>
                </c:pt>
                <c:pt idx="3">
                  <c:v>103.9</c:v>
                </c:pt>
                <c:pt idx="4">
                  <c:v>101.05</c:v>
                </c:pt>
              </c:numCache>
            </c:numRef>
          </c:val>
          <c:extLst>
            <c:ext xmlns:c16="http://schemas.microsoft.com/office/drawing/2014/chart" uri="{C3380CC4-5D6E-409C-BE32-E72D297353CC}">
              <c16:uniqueId val="{00000000-C936-4A9D-BB31-E153CA80A2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C936-4A9D-BB31-E153CA80A2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217.14</c:v>
                </c:pt>
                <c:pt idx="1">
                  <c:v>207.25</c:v>
                </c:pt>
                <c:pt idx="2">
                  <c:v>206.98</c:v>
                </c:pt>
                <c:pt idx="3">
                  <c:v>210.08</c:v>
                </c:pt>
                <c:pt idx="4">
                  <c:v>216.78</c:v>
                </c:pt>
              </c:numCache>
            </c:numRef>
          </c:val>
          <c:extLst>
            <c:ext xmlns:c16="http://schemas.microsoft.com/office/drawing/2014/chart" uri="{C3380CC4-5D6E-409C-BE32-E72D297353CC}">
              <c16:uniqueId val="{00000000-1542-4B9D-B6A2-4DF0F58BC1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1542-4B9D-B6A2-4DF0F58BC1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会津若松市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A3</v>
      </c>
      <c r="X8" s="69"/>
      <c r="Y8" s="69"/>
      <c r="Z8" s="69"/>
      <c r="AA8" s="69"/>
      <c r="AB8" s="69"/>
      <c r="AC8" s="69"/>
      <c r="AD8" s="69" t="str">
        <f>データ!$M$6</f>
        <v>自治体職員</v>
      </c>
      <c r="AE8" s="69"/>
      <c r="AF8" s="69"/>
      <c r="AG8" s="69"/>
      <c r="AH8" s="69"/>
      <c r="AI8" s="69"/>
      <c r="AJ8" s="69"/>
      <c r="AK8" s="2"/>
      <c r="AL8" s="52">
        <f>データ!$R$6</f>
        <v>112445</v>
      </c>
      <c r="AM8" s="52"/>
      <c r="AN8" s="52"/>
      <c r="AO8" s="52"/>
      <c r="AP8" s="52"/>
      <c r="AQ8" s="52"/>
      <c r="AR8" s="52"/>
      <c r="AS8" s="52"/>
      <c r="AT8" s="49">
        <f>データ!$S$6</f>
        <v>382.97</v>
      </c>
      <c r="AU8" s="50"/>
      <c r="AV8" s="50"/>
      <c r="AW8" s="50"/>
      <c r="AX8" s="50"/>
      <c r="AY8" s="50"/>
      <c r="AZ8" s="50"/>
      <c r="BA8" s="50"/>
      <c r="BB8" s="39">
        <f>データ!$T$6</f>
        <v>293.61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64.19</v>
      </c>
      <c r="J10" s="50"/>
      <c r="K10" s="50"/>
      <c r="L10" s="50"/>
      <c r="M10" s="50"/>
      <c r="N10" s="50"/>
      <c r="O10" s="51"/>
      <c r="P10" s="39">
        <f>データ!$P$6</f>
        <v>94.3</v>
      </c>
      <c r="Q10" s="39"/>
      <c r="R10" s="39"/>
      <c r="S10" s="39"/>
      <c r="T10" s="39"/>
      <c r="U10" s="39"/>
      <c r="V10" s="39"/>
      <c r="W10" s="52">
        <f>データ!$Q$6</f>
        <v>3652</v>
      </c>
      <c r="X10" s="52"/>
      <c r="Y10" s="52"/>
      <c r="Z10" s="52"/>
      <c r="AA10" s="52"/>
      <c r="AB10" s="52"/>
      <c r="AC10" s="52"/>
      <c r="AD10" s="2"/>
      <c r="AE10" s="2"/>
      <c r="AF10" s="2"/>
      <c r="AG10" s="2"/>
      <c r="AH10" s="2"/>
      <c r="AI10" s="2"/>
      <c r="AJ10" s="2"/>
      <c r="AK10" s="2"/>
      <c r="AL10" s="52">
        <f>データ!$U$6</f>
        <v>108644</v>
      </c>
      <c r="AM10" s="52"/>
      <c r="AN10" s="52"/>
      <c r="AO10" s="52"/>
      <c r="AP10" s="52"/>
      <c r="AQ10" s="52"/>
      <c r="AR10" s="52"/>
      <c r="AS10" s="52"/>
      <c r="AT10" s="49">
        <f>データ!$V$6</f>
        <v>137.11000000000001</v>
      </c>
      <c r="AU10" s="50"/>
      <c r="AV10" s="50"/>
      <c r="AW10" s="50"/>
      <c r="AX10" s="50"/>
      <c r="AY10" s="50"/>
      <c r="AZ10" s="50"/>
      <c r="BA10" s="50"/>
      <c r="BB10" s="39">
        <f>データ!$W$6</f>
        <v>792.39</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tEyXZgw85TyHjA2PzEsl2c/VPOEoGEehW2jiWdHDhbjquEhIKYoqo/LhtpwGUbO4wVbA41qlPdcUg7xw0vuOw==" saltValue="5inHm5Zh7/gmP3b2g9ow6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72028</v>
      </c>
      <c r="D6" s="20">
        <f t="shared" si="3"/>
        <v>46</v>
      </c>
      <c r="E6" s="20">
        <f t="shared" si="3"/>
        <v>1</v>
      </c>
      <c r="F6" s="20">
        <f t="shared" si="3"/>
        <v>0</v>
      </c>
      <c r="G6" s="20">
        <f t="shared" si="3"/>
        <v>1</v>
      </c>
      <c r="H6" s="20" t="str">
        <f t="shared" si="3"/>
        <v>福島県　会津若松市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64.19</v>
      </c>
      <c r="P6" s="21">
        <f t="shared" si="3"/>
        <v>94.3</v>
      </c>
      <c r="Q6" s="21">
        <f t="shared" si="3"/>
        <v>3652</v>
      </c>
      <c r="R6" s="21">
        <f t="shared" si="3"/>
        <v>112445</v>
      </c>
      <c r="S6" s="21">
        <f t="shared" si="3"/>
        <v>382.97</v>
      </c>
      <c r="T6" s="21">
        <f t="shared" si="3"/>
        <v>293.61</v>
      </c>
      <c r="U6" s="21">
        <f t="shared" si="3"/>
        <v>108644</v>
      </c>
      <c r="V6" s="21">
        <f t="shared" si="3"/>
        <v>137.11000000000001</v>
      </c>
      <c r="W6" s="21">
        <f t="shared" si="3"/>
        <v>792.39</v>
      </c>
      <c r="X6" s="22">
        <f>IF(X7="",NA(),X7)</f>
        <v>105.68</v>
      </c>
      <c r="Y6" s="22">
        <f t="shared" ref="Y6:AG6" si="4">IF(Y7="",NA(),Y7)</f>
        <v>108.77</v>
      </c>
      <c r="Z6" s="22">
        <f t="shared" si="4"/>
        <v>109.23</v>
      </c>
      <c r="AA6" s="22">
        <f t="shared" si="4"/>
        <v>109.47</v>
      </c>
      <c r="AB6" s="22">
        <f t="shared" si="4"/>
        <v>107.25</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233.77</v>
      </c>
      <c r="AU6" s="22">
        <f t="shared" ref="AU6:BC6" si="6">IF(AU7="",NA(),AU7)</f>
        <v>252</v>
      </c>
      <c r="AV6" s="22">
        <f t="shared" si="6"/>
        <v>315.45999999999998</v>
      </c>
      <c r="AW6" s="22">
        <f t="shared" si="6"/>
        <v>363.56</v>
      </c>
      <c r="AX6" s="22">
        <f t="shared" si="6"/>
        <v>384.74</v>
      </c>
      <c r="AY6" s="22">
        <f t="shared" si="6"/>
        <v>358.91</v>
      </c>
      <c r="AZ6" s="22">
        <f t="shared" si="6"/>
        <v>360.96</v>
      </c>
      <c r="BA6" s="22">
        <f t="shared" si="6"/>
        <v>351.29</v>
      </c>
      <c r="BB6" s="22">
        <f t="shared" si="6"/>
        <v>364.24</v>
      </c>
      <c r="BC6" s="22">
        <f t="shared" si="6"/>
        <v>369.82</v>
      </c>
      <c r="BD6" s="21" t="str">
        <f>IF(BD7="","",IF(BD7="-","【-】","【"&amp;SUBSTITUTE(TEXT(BD7,"#,##0.00"),"-","△")&amp;"】"))</f>
        <v>【243.36】</v>
      </c>
      <c r="BE6" s="22">
        <f>IF(BE7="",NA(),BE7)</f>
        <v>402.88</v>
      </c>
      <c r="BF6" s="22">
        <f t="shared" ref="BF6:BN6" si="7">IF(BF7="",NA(),BF7)</f>
        <v>411.82</v>
      </c>
      <c r="BG6" s="22">
        <f t="shared" si="7"/>
        <v>410.03</v>
      </c>
      <c r="BH6" s="22">
        <f t="shared" si="7"/>
        <v>402.11</v>
      </c>
      <c r="BI6" s="22">
        <f t="shared" si="7"/>
        <v>400.34</v>
      </c>
      <c r="BJ6" s="22">
        <f t="shared" si="7"/>
        <v>247.27</v>
      </c>
      <c r="BK6" s="22">
        <f t="shared" si="7"/>
        <v>239.18</v>
      </c>
      <c r="BL6" s="22">
        <f t="shared" si="7"/>
        <v>236.29</v>
      </c>
      <c r="BM6" s="22">
        <f t="shared" si="7"/>
        <v>238.77</v>
      </c>
      <c r="BN6" s="22">
        <f t="shared" si="7"/>
        <v>218.57</v>
      </c>
      <c r="BO6" s="21" t="str">
        <f>IF(BO7="","",IF(BO7="-","【-】","【"&amp;SUBSTITUTE(TEXT(BO7,"#,##0.00"),"-","△")&amp;"】"))</f>
        <v>【265.93】</v>
      </c>
      <c r="BP6" s="22">
        <f>IF(BP7="",NA(),BP7)</f>
        <v>100.61</v>
      </c>
      <c r="BQ6" s="22">
        <f t="shared" ref="BQ6:BY6" si="8">IF(BQ7="",NA(),BQ7)</f>
        <v>104.12</v>
      </c>
      <c r="BR6" s="22">
        <f t="shared" si="8"/>
        <v>104.77</v>
      </c>
      <c r="BS6" s="22">
        <f t="shared" si="8"/>
        <v>103.9</v>
      </c>
      <c r="BT6" s="22">
        <f t="shared" si="8"/>
        <v>101.05</v>
      </c>
      <c r="BU6" s="22">
        <f t="shared" si="8"/>
        <v>105.34</v>
      </c>
      <c r="BV6" s="22">
        <f t="shared" si="8"/>
        <v>101.89</v>
      </c>
      <c r="BW6" s="22">
        <f t="shared" si="8"/>
        <v>104.33</v>
      </c>
      <c r="BX6" s="22">
        <f t="shared" si="8"/>
        <v>98.85</v>
      </c>
      <c r="BY6" s="22">
        <f t="shared" si="8"/>
        <v>101.78</v>
      </c>
      <c r="BZ6" s="21" t="str">
        <f>IF(BZ7="","",IF(BZ7="-","【-】","【"&amp;SUBSTITUTE(TEXT(BZ7,"#,##0.00"),"-","△")&amp;"】"))</f>
        <v>【97.82】</v>
      </c>
      <c r="CA6" s="22">
        <f>IF(CA7="",NA(),CA7)</f>
        <v>217.14</v>
      </c>
      <c r="CB6" s="22">
        <f t="shared" ref="CB6:CJ6" si="9">IF(CB7="",NA(),CB7)</f>
        <v>207.25</v>
      </c>
      <c r="CC6" s="22">
        <f t="shared" si="9"/>
        <v>206.98</v>
      </c>
      <c r="CD6" s="22">
        <f t="shared" si="9"/>
        <v>210.08</v>
      </c>
      <c r="CE6" s="22">
        <f t="shared" si="9"/>
        <v>216.78</v>
      </c>
      <c r="CF6" s="22">
        <f t="shared" si="9"/>
        <v>159.6</v>
      </c>
      <c r="CG6" s="22">
        <f t="shared" si="9"/>
        <v>156.32</v>
      </c>
      <c r="CH6" s="22">
        <f t="shared" si="9"/>
        <v>157.4</v>
      </c>
      <c r="CI6" s="22">
        <f t="shared" si="9"/>
        <v>162.61000000000001</v>
      </c>
      <c r="CJ6" s="22">
        <f t="shared" si="9"/>
        <v>163.94</v>
      </c>
      <c r="CK6" s="21" t="str">
        <f>IF(CK7="","",IF(CK7="-","【-】","【"&amp;SUBSTITUTE(TEXT(CK7,"#,##0.00"),"-","△")&amp;"】"))</f>
        <v>【177.56】</v>
      </c>
      <c r="CL6" s="22">
        <f>IF(CL7="",NA(),CL7)</f>
        <v>61.43</v>
      </c>
      <c r="CM6" s="22">
        <f t="shared" ref="CM6:CU6" si="10">IF(CM7="",NA(),CM7)</f>
        <v>61.04</v>
      </c>
      <c r="CN6" s="22">
        <f t="shared" si="10"/>
        <v>59.7</v>
      </c>
      <c r="CO6" s="22">
        <f t="shared" si="10"/>
        <v>57.47</v>
      </c>
      <c r="CP6" s="22">
        <f t="shared" si="10"/>
        <v>56.37</v>
      </c>
      <c r="CQ6" s="22">
        <f t="shared" si="10"/>
        <v>62.05</v>
      </c>
      <c r="CR6" s="22">
        <f t="shared" si="10"/>
        <v>63.23</v>
      </c>
      <c r="CS6" s="22">
        <f t="shared" si="10"/>
        <v>62.59</v>
      </c>
      <c r="CT6" s="22">
        <f t="shared" si="10"/>
        <v>61.81</v>
      </c>
      <c r="CU6" s="22">
        <f t="shared" si="10"/>
        <v>62.35</v>
      </c>
      <c r="CV6" s="21" t="str">
        <f>IF(CV7="","",IF(CV7="-","【-】","【"&amp;SUBSTITUTE(TEXT(CV7,"#,##0.00"),"-","△")&amp;"】"))</f>
        <v>【59.81】</v>
      </c>
      <c r="CW6" s="22">
        <f>IF(CW7="",NA(),CW7)</f>
        <v>82.47</v>
      </c>
      <c r="CX6" s="22">
        <f t="shared" ref="CX6:DF6" si="11">IF(CX7="",NA(),CX7)</f>
        <v>82.34</v>
      </c>
      <c r="CY6" s="22">
        <f t="shared" si="11"/>
        <v>82.91</v>
      </c>
      <c r="CZ6" s="22">
        <f t="shared" si="11"/>
        <v>84.95</v>
      </c>
      <c r="DA6" s="22">
        <f t="shared" si="11"/>
        <v>84.61</v>
      </c>
      <c r="DB6" s="22">
        <f t="shared" si="11"/>
        <v>89.11</v>
      </c>
      <c r="DC6" s="22">
        <f t="shared" si="11"/>
        <v>89.35</v>
      </c>
      <c r="DD6" s="22">
        <f t="shared" si="11"/>
        <v>89.7</v>
      </c>
      <c r="DE6" s="22">
        <f t="shared" si="11"/>
        <v>89.24</v>
      </c>
      <c r="DF6" s="22">
        <f t="shared" si="11"/>
        <v>88.71</v>
      </c>
      <c r="DG6" s="21" t="str">
        <f>IF(DG7="","",IF(DG7="-","【-】","【"&amp;SUBSTITUTE(TEXT(DG7,"#,##0.00"),"-","△")&amp;"】"))</f>
        <v>【89.42】</v>
      </c>
      <c r="DH6" s="22">
        <f>IF(DH7="",NA(),DH7)</f>
        <v>47.11</v>
      </c>
      <c r="DI6" s="22">
        <f t="shared" ref="DI6:DQ6" si="12">IF(DI7="",NA(),DI7)</f>
        <v>48.29</v>
      </c>
      <c r="DJ6" s="22">
        <f t="shared" si="12"/>
        <v>49.74</v>
      </c>
      <c r="DK6" s="22">
        <f t="shared" si="12"/>
        <v>51.19</v>
      </c>
      <c r="DL6" s="22">
        <f t="shared" si="12"/>
        <v>52.43</v>
      </c>
      <c r="DM6" s="22">
        <f t="shared" si="12"/>
        <v>48.69</v>
      </c>
      <c r="DN6" s="22">
        <f t="shared" si="12"/>
        <v>49.62</v>
      </c>
      <c r="DO6" s="22">
        <f t="shared" si="12"/>
        <v>50.5</v>
      </c>
      <c r="DP6" s="22">
        <f t="shared" si="12"/>
        <v>51.28</v>
      </c>
      <c r="DQ6" s="22">
        <f t="shared" si="12"/>
        <v>51.95</v>
      </c>
      <c r="DR6" s="21" t="str">
        <f>IF(DR7="","",IF(DR7="-","【-】","【"&amp;SUBSTITUTE(TEXT(DR7,"#,##0.00"),"-","△")&amp;"】"))</f>
        <v>【52.02】</v>
      </c>
      <c r="DS6" s="22">
        <f>IF(DS7="",NA(),DS7)</f>
        <v>5.45</v>
      </c>
      <c r="DT6" s="22">
        <f t="shared" ref="DT6:EB6" si="13">IF(DT7="",NA(),DT7)</f>
        <v>5.83</v>
      </c>
      <c r="DU6" s="22">
        <f t="shared" si="13"/>
        <v>6.6</v>
      </c>
      <c r="DV6" s="22">
        <f t="shared" si="13"/>
        <v>8.9700000000000006</v>
      </c>
      <c r="DW6" s="22">
        <f t="shared" si="13"/>
        <v>9.4700000000000006</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0.37</v>
      </c>
      <c r="EE6" s="22">
        <f t="shared" ref="EE6:EM6" si="14">IF(EE7="",NA(),EE7)</f>
        <v>0.39</v>
      </c>
      <c r="EF6" s="22">
        <f t="shared" si="14"/>
        <v>0.47</v>
      </c>
      <c r="EG6" s="22">
        <f t="shared" si="14"/>
        <v>0.35</v>
      </c>
      <c r="EH6" s="22">
        <f t="shared" si="14"/>
        <v>0.34</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72028</v>
      </c>
      <c r="D7" s="24">
        <v>46</v>
      </c>
      <c r="E7" s="24">
        <v>1</v>
      </c>
      <c r="F7" s="24">
        <v>0</v>
      </c>
      <c r="G7" s="24">
        <v>1</v>
      </c>
      <c r="H7" s="24" t="s">
        <v>93</v>
      </c>
      <c r="I7" s="24" t="s">
        <v>94</v>
      </c>
      <c r="J7" s="24" t="s">
        <v>95</v>
      </c>
      <c r="K7" s="24" t="s">
        <v>96</v>
      </c>
      <c r="L7" s="24" t="s">
        <v>97</v>
      </c>
      <c r="M7" s="24" t="s">
        <v>98</v>
      </c>
      <c r="N7" s="25" t="s">
        <v>99</v>
      </c>
      <c r="O7" s="25">
        <v>64.19</v>
      </c>
      <c r="P7" s="25">
        <v>94.3</v>
      </c>
      <c r="Q7" s="25">
        <v>3652</v>
      </c>
      <c r="R7" s="25">
        <v>112445</v>
      </c>
      <c r="S7" s="25">
        <v>382.97</v>
      </c>
      <c r="T7" s="25">
        <v>293.61</v>
      </c>
      <c r="U7" s="25">
        <v>108644</v>
      </c>
      <c r="V7" s="25">
        <v>137.11000000000001</v>
      </c>
      <c r="W7" s="25">
        <v>792.39</v>
      </c>
      <c r="X7" s="25">
        <v>105.68</v>
      </c>
      <c r="Y7" s="25">
        <v>108.77</v>
      </c>
      <c r="Z7" s="25">
        <v>109.23</v>
      </c>
      <c r="AA7" s="25">
        <v>109.47</v>
      </c>
      <c r="AB7" s="25">
        <v>107.25</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233.77</v>
      </c>
      <c r="AU7" s="25">
        <v>252</v>
      </c>
      <c r="AV7" s="25">
        <v>315.45999999999998</v>
      </c>
      <c r="AW7" s="25">
        <v>363.56</v>
      </c>
      <c r="AX7" s="25">
        <v>384.74</v>
      </c>
      <c r="AY7" s="25">
        <v>358.91</v>
      </c>
      <c r="AZ7" s="25">
        <v>360.96</v>
      </c>
      <c r="BA7" s="25">
        <v>351.29</v>
      </c>
      <c r="BB7" s="25">
        <v>364.24</v>
      </c>
      <c r="BC7" s="25">
        <v>369.82</v>
      </c>
      <c r="BD7" s="25">
        <v>243.36</v>
      </c>
      <c r="BE7" s="25">
        <v>402.88</v>
      </c>
      <c r="BF7" s="25">
        <v>411.82</v>
      </c>
      <c r="BG7" s="25">
        <v>410.03</v>
      </c>
      <c r="BH7" s="25">
        <v>402.11</v>
      </c>
      <c r="BI7" s="25">
        <v>400.34</v>
      </c>
      <c r="BJ7" s="25">
        <v>247.27</v>
      </c>
      <c r="BK7" s="25">
        <v>239.18</v>
      </c>
      <c r="BL7" s="25">
        <v>236.29</v>
      </c>
      <c r="BM7" s="25">
        <v>238.77</v>
      </c>
      <c r="BN7" s="25">
        <v>218.57</v>
      </c>
      <c r="BO7" s="25">
        <v>265.93</v>
      </c>
      <c r="BP7" s="25">
        <v>100.61</v>
      </c>
      <c r="BQ7" s="25">
        <v>104.12</v>
      </c>
      <c r="BR7" s="25">
        <v>104.77</v>
      </c>
      <c r="BS7" s="25">
        <v>103.9</v>
      </c>
      <c r="BT7" s="25">
        <v>101.05</v>
      </c>
      <c r="BU7" s="25">
        <v>105.34</v>
      </c>
      <c r="BV7" s="25">
        <v>101.89</v>
      </c>
      <c r="BW7" s="25">
        <v>104.33</v>
      </c>
      <c r="BX7" s="25">
        <v>98.85</v>
      </c>
      <c r="BY7" s="25">
        <v>101.78</v>
      </c>
      <c r="BZ7" s="25">
        <v>97.82</v>
      </c>
      <c r="CA7" s="25">
        <v>217.14</v>
      </c>
      <c r="CB7" s="25">
        <v>207.25</v>
      </c>
      <c r="CC7" s="25">
        <v>206.98</v>
      </c>
      <c r="CD7" s="25">
        <v>210.08</v>
      </c>
      <c r="CE7" s="25">
        <v>216.78</v>
      </c>
      <c r="CF7" s="25">
        <v>159.6</v>
      </c>
      <c r="CG7" s="25">
        <v>156.32</v>
      </c>
      <c r="CH7" s="25">
        <v>157.4</v>
      </c>
      <c r="CI7" s="25">
        <v>162.61000000000001</v>
      </c>
      <c r="CJ7" s="25">
        <v>163.94</v>
      </c>
      <c r="CK7" s="25">
        <v>177.56</v>
      </c>
      <c r="CL7" s="25">
        <v>61.43</v>
      </c>
      <c r="CM7" s="25">
        <v>61.04</v>
      </c>
      <c r="CN7" s="25">
        <v>59.7</v>
      </c>
      <c r="CO7" s="25">
        <v>57.47</v>
      </c>
      <c r="CP7" s="25">
        <v>56.37</v>
      </c>
      <c r="CQ7" s="25">
        <v>62.05</v>
      </c>
      <c r="CR7" s="25">
        <v>63.23</v>
      </c>
      <c r="CS7" s="25">
        <v>62.59</v>
      </c>
      <c r="CT7" s="25">
        <v>61.81</v>
      </c>
      <c r="CU7" s="25">
        <v>62.35</v>
      </c>
      <c r="CV7" s="25">
        <v>59.81</v>
      </c>
      <c r="CW7" s="25">
        <v>82.47</v>
      </c>
      <c r="CX7" s="25">
        <v>82.34</v>
      </c>
      <c r="CY7" s="25">
        <v>82.91</v>
      </c>
      <c r="CZ7" s="25">
        <v>84.95</v>
      </c>
      <c r="DA7" s="25">
        <v>84.61</v>
      </c>
      <c r="DB7" s="25">
        <v>89.11</v>
      </c>
      <c r="DC7" s="25">
        <v>89.35</v>
      </c>
      <c r="DD7" s="25">
        <v>89.7</v>
      </c>
      <c r="DE7" s="25">
        <v>89.24</v>
      </c>
      <c r="DF7" s="25">
        <v>88.71</v>
      </c>
      <c r="DG7" s="25">
        <v>89.42</v>
      </c>
      <c r="DH7" s="25">
        <v>47.11</v>
      </c>
      <c r="DI7" s="25">
        <v>48.29</v>
      </c>
      <c r="DJ7" s="25">
        <v>49.74</v>
      </c>
      <c r="DK7" s="25">
        <v>51.19</v>
      </c>
      <c r="DL7" s="25">
        <v>52.43</v>
      </c>
      <c r="DM7" s="25">
        <v>48.69</v>
      </c>
      <c r="DN7" s="25">
        <v>49.62</v>
      </c>
      <c r="DO7" s="25">
        <v>50.5</v>
      </c>
      <c r="DP7" s="25">
        <v>51.28</v>
      </c>
      <c r="DQ7" s="25">
        <v>51.95</v>
      </c>
      <c r="DR7" s="25">
        <v>52.02</v>
      </c>
      <c r="DS7" s="25">
        <v>5.45</v>
      </c>
      <c r="DT7" s="25">
        <v>5.83</v>
      </c>
      <c r="DU7" s="25">
        <v>6.6</v>
      </c>
      <c r="DV7" s="25">
        <v>8.9700000000000006</v>
      </c>
      <c r="DW7" s="25">
        <v>9.4700000000000006</v>
      </c>
      <c r="DX7" s="25">
        <v>18.260000000000002</v>
      </c>
      <c r="DY7" s="25">
        <v>19.510000000000002</v>
      </c>
      <c r="DZ7" s="25">
        <v>21.19</v>
      </c>
      <c r="EA7" s="25">
        <v>22.64</v>
      </c>
      <c r="EB7" s="25">
        <v>24.49</v>
      </c>
      <c r="EC7" s="25">
        <v>25.37</v>
      </c>
      <c r="ED7" s="25">
        <v>0.37</v>
      </c>
      <c r="EE7" s="25">
        <v>0.39</v>
      </c>
      <c r="EF7" s="25">
        <v>0.47</v>
      </c>
      <c r="EG7" s="25">
        <v>0.35</v>
      </c>
      <c r="EH7" s="25">
        <v>0.34</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長澤 奈緒</cp:lastModifiedBy>
  <dcterms:created xsi:type="dcterms:W3CDTF">2025-01-24T06:45:15Z</dcterms:created>
  <dcterms:modified xsi:type="dcterms:W3CDTF">2025-01-28T03:33:45Z</dcterms:modified>
  <cp:category/>
</cp:coreProperties>
</file>