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5佐藤フォルダ\03_照会回答\20240202〆【県】公営企業に係る経営比較分析表（令和４年度決算）\05_県回答\"/>
    </mc:Choice>
  </mc:AlternateContent>
  <workbookProtection workbookAlgorithmName="SHA-512" workbookHashValue="vT52aLAt+LUyE9Yc4lfyn1flIG3AzyWwNAtTTh3DrgPYpJ6wD7fUznrhKgIGtfXBOE/99LEEE4DyR0zBd7o5Rw==" workbookSaltValue="686GdO99AOGgA0kbEiVEOw==" workbookSpinCount="100000" lockStructure="1"/>
  <bookViews>
    <workbookView xWindow="0" yWindow="0" windowWidth="28800" windowHeight="119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LH31" i="4" s="1"/>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GQ31" i="4" s="1"/>
  <c r="AL7" i="5"/>
  <c r="AK7" i="5"/>
  <c r="AJ7" i="5"/>
  <c r="AH7" i="5"/>
  <c r="CS32" i="4" s="1"/>
  <c r="AG7" i="5"/>
  <c r="AF7" i="5"/>
  <c r="AE7" i="5"/>
  <c r="AD7" i="5"/>
  <c r="U32" i="4" s="1"/>
  <c r="AC7" i="5"/>
  <c r="AB7" i="5"/>
  <c r="AA7" i="5"/>
  <c r="Z7" i="5"/>
  <c r="AN31" i="4" s="1"/>
  <c r="Y7" i="5"/>
  <c r="X7" i="5"/>
  <c r="W7" i="5"/>
  <c r="V7" i="5"/>
  <c r="HX10" i="4" s="1"/>
  <c r="U7" i="5"/>
  <c r="T7" i="5"/>
  <c r="S7" i="5"/>
  <c r="R7" i="5"/>
  <c r="DU10" i="4" s="1"/>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KO31" i="4"/>
  <c r="JV31" i="4"/>
  <c r="JC31" i="4"/>
  <c r="HJ31" i="4"/>
  <c r="FX31" i="4"/>
  <c r="FE31" i="4"/>
  <c r="EL31" i="4"/>
  <c r="CS31" i="4"/>
  <c r="BZ31" i="4"/>
  <c r="BG31" i="4"/>
  <c r="U31" i="4"/>
  <c r="LJ10" i="4"/>
  <c r="JQ10" i="4"/>
  <c r="CF10" i="4"/>
  <c r="B10" i="4"/>
  <c r="LJ8" i="4"/>
  <c r="JQ8" i="4"/>
  <c r="HX8" i="4"/>
  <c r="DU8" i="4"/>
  <c r="CF8" i="4"/>
  <c r="AQ8" i="4"/>
  <c r="B6" i="4"/>
  <c r="C11" i="5" l="1"/>
  <c r="AN51" i="4" s="1"/>
  <c r="BZ76" i="4"/>
  <c r="MA51" i="4"/>
  <c r="CS30" i="4"/>
  <c r="MI76" i="4"/>
  <c r="HJ51" i="4"/>
  <c r="MA30" i="4"/>
  <c r="IT76" i="4"/>
  <c r="CS51" i="4"/>
  <c r="HJ30" i="4"/>
  <c r="D11" i="5"/>
  <c r="FE30" i="4"/>
  <c r="E11" i="5"/>
  <c r="B11" i="5"/>
  <c r="AN30" i="4" l="1"/>
  <c r="HA76" i="4"/>
  <c r="FE51" i="4"/>
  <c r="AG76" i="4"/>
  <c r="JV30" i="4"/>
  <c r="KP76" i="4"/>
  <c r="JV51" i="4"/>
  <c r="HP76" i="4"/>
  <c r="BG51" i="4"/>
  <c r="FX30" i="4"/>
  <c r="FX51" i="4"/>
  <c r="BG30" i="4"/>
  <c r="AV76" i="4"/>
  <c r="KO51" i="4"/>
  <c r="LE76" i="4"/>
  <c r="KO30" i="4"/>
  <c r="BZ30" i="4"/>
  <c r="IE76" i="4"/>
  <c r="BK76" i="4"/>
  <c r="LH51" i="4"/>
  <c r="GQ30" i="4"/>
  <c r="LT76" i="4"/>
  <c r="GQ51" i="4"/>
  <c r="LH30" i="4"/>
  <c r="BZ51" i="4"/>
  <c r="R76" i="4"/>
  <c r="JC51" i="4"/>
  <c r="KA76" i="4"/>
  <c r="EL51" i="4"/>
  <c r="JC30" i="4"/>
  <c r="GL76" i="4"/>
  <c r="U51" i="4"/>
  <c r="EL30" i="4"/>
  <c r="U30" i="4"/>
</calcChain>
</file>

<file path=xl/sharedStrings.xml><?xml version="1.0" encoding="utf-8"?>
<sst xmlns="http://schemas.openxmlformats.org/spreadsheetml/2006/main" count="278" uniqueCount="128">
  <si>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</si>
  <si>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</si>
  <si>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</si>
  <si>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</si>
  <si>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</si>
  <si>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</si>
  <si>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</si>
  <si>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</si>
  <si>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</si>
  <si>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</si>
  <si>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</si>
  <si>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</si>
  <si>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</si>
  <si>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</si>
  <si>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</si>
  <si>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</si>
  <si>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</si>
  <si>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</si>
  <si>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</si>
  <si>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</si>
  <si>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</si>
  <si>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</si>
  <si>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</si>
  <si>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</si>
  <si>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</si>
  <si>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</si>
  <si>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</si>
  <si>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</si>
  <si>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</si>
  <si>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</si>
  <si>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</si>
  <si>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</si>
  <si>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</si>
  <si>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</si>
  <si>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</si>
  <si>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</si>
  <si>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</si>
  <si>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</si>
  <si>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</si>
  <si>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</si>
  <si>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</si>
  <si>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</si>
  <si>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</si>
  <si>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</si>
  <si>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</si>
  <si>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</si>
  <si>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</si>
  <si>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</si>
  <si>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</si>
  <si>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</si>
  <si>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</si>
  <si>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</si>
  <si>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</si>
  <si>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</si>
  <si>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</si>
  <si>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</si>
  <si>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</si>
  <si>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</si>
  <si>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</si>
  <si>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</si>
  <si>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</si>
  <si>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</si>
  <si>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</si>
  <si>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</si>
  <si>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</si>
  <si>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</si>
  <si>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</si>
  <si>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</si>
  <si>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</si>
  <si>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</si>
  <si>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</si>
  <si>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</si>
  <si>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</si>
  <si>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</si>
  <si>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</si>
  <si>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</si>
  <si>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</si>
  <si>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</si>
  <si>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</si>
  <si>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</si>
  <si>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</si>
  <si>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</si>
  <si>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</si>
  <si>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</si>
  <si>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</si>
  <si>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</si>
  <si>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</si>
  <si>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</si>
  <si>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</si>
  <si>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</si>
  <si>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</si>
  <si>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</si>
  <si>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</si>
  <si>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</si>
  <si>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</si>
  <si>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</si>
  <si>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</si>
  <si>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</si>
  <si>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</si>
  <si>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</si>
  <si>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</si>
  <si>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</si>
  <si>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</si>
  <si>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</si>
  <si>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</si>
  <si>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</si>
  <si>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郡山市</t>
  </si>
  <si>
    <t>郡山駅西口駐車場</t>
  </si>
  <si>
    <t>法非適用</t>
  </si>
  <si>
    <t>駐車場整備事業</t>
  </si>
  <si>
    <t>-</t>
  </si>
  <si>
    <t>Ａ１Ｂ１</t>
  </si>
  <si>
    <t>非設置</t>
  </si>
  <si>
    <t>該当数値なし</t>
  </si>
  <si>
    <t>都市計画駐車場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</si>
  <si>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</si>
  <si>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</si>
  <si>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</si>
  <si>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</si>
  <si>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</si>
  <si>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</si>
  <si>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</si>
  <si>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</si>
  <si>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</si>
  <si>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⑪稼働率が、類似施設平均値より下回っている要因として、定期利用枠の拡大による定期券利用者の増加及び駐車時間の長期化であると考えられる。しかし、新型コロナウイルス感染症の影響で減少していた利用客数は回復傾向にあり、今後は、社会動向を注視しながらコロナ以前の水準を指標とし、継続的に達成することができるよう、比較的利用台数の少ない平日の利用台数を増加させる必要がある。</t>
    <rPh sb="16" eb="18">
      <t>シタマワ</t>
    </rPh>
    <rPh sb="72" eb="74">
      <t>シンガタ</t>
    </rPh>
    <rPh sb="81" eb="84">
      <t>カンセンショウ</t>
    </rPh>
    <rPh sb="85" eb="87">
      <t>エイキョウ</t>
    </rPh>
    <rPh sb="88" eb="90">
      <t>ゲンショウ</t>
    </rPh>
    <rPh sb="94" eb="97">
      <t>リヨウキャク</t>
    </rPh>
    <rPh sb="97" eb="98">
      <t>スウ</t>
    </rPh>
    <rPh sb="99" eb="101">
      <t>カイフク</t>
    </rPh>
    <rPh sb="101" eb="103">
      <t>ケイコウ</t>
    </rPh>
    <rPh sb="125" eb="127">
      <t>イゼン</t>
    </rPh>
    <rPh sb="128" eb="130">
      <t>スイジュン</t>
    </rPh>
    <phoneticPr fontId="5"/>
  </si>
  <si>
    <t>　駐車場整備に係る地方債の償還が令和２年度で完了したことにより、①収益的収支比率は類似施設より高く、②他会計補助金比率は類似施設と比べて良好な水準である。
　③駐車台数一台当たりの他会計補助金額は類似施設と比べて高い値であるが、償還が完了していることから、今後は減少することが予想される。
　④売上高GOP比率及び⑤EBITDAは、類似施設より非常に高く、今後指定管理者制度等の、適切な運営方法を慎重に検討していく必要がある。
　新型コロナウイルス感染症の影響が軽減したことにより、駐車台数及び料金収入は回復傾向にあり、各指標は類似施設と比べて良好な水準で推移している。</t>
    <rPh sb="16" eb="18">
      <t>レイワ</t>
    </rPh>
    <rPh sb="106" eb="107">
      <t>タカ</t>
    </rPh>
    <rPh sb="108" eb="109">
      <t>アタイ</t>
    </rPh>
    <rPh sb="114" eb="116">
      <t>ショウカン</t>
    </rPh>
    <rPh sb="117" eb="119">
      <t>カンリョウ</t>
    </rPh>
    <rPh sb="128" eb="130">
      <t>コンゴ</t>
    </rPh>
    <rPh sb="131" eb="133">
      <t>ゲンショウ</t>
    </rPh>
    <rPh sb="138" eb="140">
      <t>ヨソウ</t>
    </rPh>
    <rPh sb="187" eb="188">
      <t>トウ</t>
    </rPh>
    <rPh sb="190" eb="192">
      <t>テキセツ</t>
    </rPh>
    <rPh sb="193" eb="195">
      <t>ウンエイ</t>
    </rPh>
    <rPh sb="195" eb="197">
      <t>ホウホウ</t>
    </rPh>
    <rPh sb="231" eb="233">
      <t>ケイゲン</t>
    </rPh>
    <rPh sb="252" eb="254">
      <t>カイフク</t>
    </rPh>
    <rPh sb="254" eb="256">
      <t>ケイコウ</t>
    </rPh>
    <phoneticPr fontId="5"/>
  </si>
  <si>
    <t>　⑦敷地の地価は、駅や中心市街地から近いため、高い数値となっている。
　⑧設備投資見込額は、供用開始から24年が経過し、施設の老朽化に伴う多額の修繕費が見込まれる。より効率的な投資により、施設の長寿命化を図っていく必要がある。
　⑩企業債残高対料金収入比率は、令和２年度で地方債の償還完了のため、０%である。</t>
    <rPh sb="130" eb="132">
      <t>レイワ</t>
    </rPh>
    <phoneticPr fontId="5"/>
  </si>
  <si>
    <t>　駐車場整備に係る地方債の償還が令和２年度で終了したことから、収支は他会計補助金無しで黒字経営となり、今後も安定的に黒字経営となる見込みである。
　一方、施設の老朽化が進んでいくことで必要となる建設改良費及び修繕費が多くなることが込まれる。このため、精度の高い投資見込額の算出や、計画的な修繕を行うなど、効率的な投資により長寿命化を図っていくことが必要である。</t>
    <rPh sb="16" eb="18">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</si>
</sst>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84.8</c:v>
                </c:pt>
                <c:pt idx="1">
                  <c:v>90</c:v>
                </c:pt>
                <c:pt idx="2">
                  <c:v>74.400000000000006</c:v>
                </c:pt>
                <c:pt idx="3">
                  <c:v>184.5</c:v>
                </c:pt>
                <c:pt idx="4">
                  <c:v>215.8</c:v>
                </c:pt>
              </c:numCache>
            </c:numRef>
          </c:val>
          <c:extLst>
            <c:ext xmlns:c16="http://schemas.microsoft.com/office/drawing/2014/chart" uri="{C3380CC4-5D6E-409C-BE32-E72D297353CC}">
              <c16:uniqueId val="{00000000-C379-4CC2-944B-0FC00827034A}"/>
            </c:ext>
          </c:extLst>
        </c:ser>
        <c:dLbls>
          <c:showLegendKey val="0"/>
          <c:showVal val="0"/>
          <c:showCatName val="0"/>
          <c:showSerName val="0"/>
          <c:showPercent val="0"/>
          <c:showBubbleSize val="0"/>
        </c:dLbls>
        <c:gapWidth val="150"/>
        <c:axId val="369767224"/>
        <c:axId val="36976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C379-4CC2-944B-0FC00827034A}"/>
            </c:ext>
          </c:extLst>
        </c:ser>
        <c:dLbls>
          <c:showLegendKey val="0"/>
          <c:showVal val="0"/>
          <c:showCatName val="0"/>
          <c:showSerName val="0"/>
          <c:showPercent val="0"/>
          <c:showBubbleSize val="0"/>
        </c:dLbls>
        <c:marker val="1"/>
        <c:smooth val="0"/>
        <c:axId val="369767224"/>
        <c:axId val="369767608"/>
      </c:lineChart>
      <c:catAx>
        <c:axId val="369767224"/>
        <c:scaling>
          <c:orientation val="minMax"/>
        </c:scaling>
        <c:delete val="1"/>
        <c:axPos val="b"/>
        <c:numFmt formatCode="General" sourceLinked="1"/>
        <c:majorTickMark val="none"/>
        <c:minorTickMark val="none"/>
        <c:tickLblPos val="none"/>
        <c:crossAx val="369767608"/>
        <c:crosses val="autoZero"/>
        <c:auto val="1"/>
        <c:lblAlgn val="ctr"/>
        <c:lblOffset val="100"/>
        <c:noMultiLvlLbl val="1"/>
      </c:catAx>
      <c:valAx>
        <c:axId val="369767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767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97.7</c:v>
                </c:pt>
                <c:pt idx="1">
                  <c:v>17.8</c:v>
                </c:pt>
                <c:pt idx="2">
                  <c:v>0</c:v>
                </c:pt>
                <c:pt idx="3">
                  <c:v>0</c:v>
                </c:pt>
                <c:pt idx="4">
                  <c:v>0</c:v>
                </c:pt>
              </c:numCache>
            </c:numRef>
          </c:val>
          <c:extLst>
            <c:ext xmlns:c16="http://schemas.microsoft.com/office/drawing/2014/chart" uri="{C3380CC4-5D6E-409C-BE32-E72D297353CC}">
              <c16:uniqueId val="{00000000-7C3F-4156-9C2F-2F014C003D44}"/>
            </c:ext>
          </c:extLst>
        </c:ser>
        <c:dLbls>
          <c:showLegendKey val="0"/>
          <c:showVal val="0"/>
          <c:showCatName val="0"/>
          <c:showSerName val="0"/>
          <c:showPercent val="0"/>
          <c:showBubbleSize val="0"/>
        </c:dLbls>
        <c:gapWidth val="150"/>
        <c:axId val="369897928"/>
        <c:axId val="36998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7C3F-4156-9C2F-2F014C003D44}"/>
            </c:ext>
          </c:extLst>
        </c:ser>
        <c:dLbls>
          <c:showLegendKey val="0"/>
          <c:showVal val="0"/>
          <c:showCatName val="0"/>
          <c:showSerName val="0"/>
          <c:showPercent val="0"/>
          <c:showBubbleSize val="0"/>
        </c:dLbls>
        <c:marker val="1"/>
        <c:smooth val="0"/>
        <c:axId val="369897928"/>
        <c:axId val="369988848"/>
      </c:lineChart>
      <c:catAx>
        <c:axId val="369897928"/>
        <c:scaling>
          <c:orientation val="minMax"/>
        </c:scaling>
        <c:delete val="1"/>
        <c:axPos val="b"/>
        <c:numFmt formatCode="General" sourceLinked="1"/>
        <c:majorTickMark val="none"/>
        <c:minorTickMark val="none"/>
        <c:tickLblPos val="none"/>
        <c:crossAx val="369988848"/>
        <c:crosses val="autoZero"/>
        <c:auto val="1"/>
        <c:lblAlgn val="ctr"/>
        <c:lblOffset val="100"/>
        <c:noMultiLvlLbl val="1"/>
      </c:catAx>
      <c:valAx>
        <c:axId val="36998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89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991-4BB7-A246-61A8E499B5E6}"/>
            </c:ext>
          </c:extLst>
        </c:ser>
        <c:dLbls>
          <c:showLegendKey val="0"/>
          <c:showVal val="0"/>
          <c:showCatName val="0"/>
          <c:showSerName val="0"/>
          <c:showPercent val="0"/>
          <c:showBubbleSize val="0"/>
        </c:dLbls>
        <c:gapWidth val="150"/>
        <c:axId val="369812376"/>
        <c:axId val="37081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991-4BB7-A246-61A8E499B5E6}"/>
            </c:ext>
          </c:extLst>
        </c:ser>
        <c:dLbls>
          <c:showLegendKey val="0"/>
          <c:showVal val="0"/>
          <c:showCatName val="0"/>
          <c:showSerName val="0"/>
          <c:showPercent val="0"/>
          <c:showBubbleSize val="0"/>
        </c:dLbls>
        <c:marker val="1"/>
        <c:smooth val="0"/>
        <c:axId val="369812376"/>
        <c:axId val="370810256"/>
      </c:lineChart>
      <c:catAx>
        <c:axId val="369812376"/>
        <c:scaling>
          <c:orientation val="minMax"/>
        </c:scaling>
        <c:delete val="1"/>
        <c:axPos val="b"/>
        <c:numFmt formatCode="General" sourceLinked="1"/>
        <c:majorTickMark val="none"/>
        <c:minorTickMark val="none"/>
        <c:tickLblPos val="none"/>
        <c:crossAx val="370810256"/>
        <c:crosses val="autoZero"/>
        <c:auto val="1"/>
        <c:lblAlgn val="ctr"/>
        <c:lblOffset val="100"/>
        <c:noMultiLvlLbl val="1"/>
      </c:catAx>
      <c:valAx>
        <c:axId val="370810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81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E90-4A17-91BC-A783849FBA19}"/>
            </c:ext>
          </c:extLst>
        </c:ser>
        <c:dLbls>
          <c:showLegendKey val="0"/>
          <c:showVal val="0"/>
          <c:showCatName val="0"/>
          <c:showSerName val="0"/>
          <c:showPercent val="0"/>
          <c:showBubbleSize val="0"/>
        </c:dLbls>
        <c:gapWidth val="150"/>
        <c:axId val="370077808"/>
        <c:axId val="37007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E90-4A17-91BC-A783849FBA19}"/>
            </c:ext>
          </c:extLst>
        </c:ser>
        <c:dLbls>
          <c:showLegendKey val="0"/>
          <c:showVal val="0"/>
          <c:showCatName val="0"/>
          <c:showSerName val="0"/>
          <c:showPercent val="0"/>
          <c:showBubbleSize val="0"/>
        </c:dLbls>
        <c:marker val="1"/>
        <c:smooth val="0"/>
        <c:axId val="370077808"/>
        <c:axId val="370074672"/>
      </c:lineChart>
      <c:catAx>
        <c:axId val="370077808"/>
        <c:scaling>
          <c:orientation val="minMax"/>
        </c:scaling>
        <c:delete val="1"/>
        <c:axPos val="b"/>
        <c:numFmt formatCode="General" sourceLinked="1"/>
        <c:majorTickMark val="none"/>
        <c:minorTickMark val="none"/>
        <c:tickLblPos val="none"/>
        <c:crossAx val="370074672"/>
        <c:crosses val="autoZero"/>
        <c:auto val="1"/>
        <c:lblAlgn val="ctr"/>
        <c:lblOffset val="100"/>
        <c:noMultiLvlLbl val="1"/>
      </c:catAx>
      <c:valAx>
        <c:axId val="37007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07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1.8</c:v>
                </c:pt>
                <c:pt idx="1">
                  <c:v>0.9</c:v>
                </c:pt>
                <c:pt idx="2">
                  <c:v>0.3</c:v>
                </c:pt>
                <c:pt idx="3">
                  <c:v>0</c:v>
                </c:pt>
                <c:pt idx="4">
                  <c:v>0</c:v>
                </c:pt>
              </c:numCache>
            </c:numRef>
          </c:val>
          <c:extLst>
            <c:ext xmlns:c16="http://schemas.microsoft.com/office/drawing/2014/chart" uri="{C3380CC4-5D6E-409C-BE32-E72D297353CC}">
              <c16:uniqueId val="{00000000-C20C-4FEC-9F42-6D761FB57C5D}"/>
            </c:ext>
          </c:extLst>
        </c:ser>
        <c:dLbls>
          <c:showLegendKey val="0"/>
          <c:showVal val="0"/>
          <c:showCatName val="0"/>
          <c:showSerName val="0"/>
          <c:showPercent val="0"/>
          <c:showBubbleSize val="0"/>
        </c:dLbls>
        <c:gapWidth val="150"/>
        <c:axId val="370075064"/>
        <c:axId val="3700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C20C-4FEC-9F42-6D761FB57C5D}"/>
            </c:ext>
          </c:extLst>
        </c:ser>
        <c:dLbls>
          <c:showLegendKey val="0"/>
          <c:showVal val="0"/>
          <c:showCatName val="0"/>
          <c:showSerName val="0"/>
          <c:showPercent val="0"/>
          <c:showBubbleSize val="0"/>
        </c:dLbls>
        <c:marker val="1"/>
        <c:smooth val="0"/>
        <c:axId val="370075064"/>
        <c:axId val="370077024"/>
      </c:lineChart>
      <c:catAx>
        <c:axId val="370075064"/>
        <c:scaling>
          <c:orientation val="minMax"/>
        </c:scaling>
        <c:delete val="1"/>
        <c:axPos val="b"/>
        <c:numFmt formatCode="General" sourceLinked="1"/>
        <c:majorTickMark val="none"/>
        <c:minorTickMark val="none"/>
        <c:tickLblPos val="none"/>
        <c:crossAx val="370077024"/>
        <c:crosses val="autoZero"/>
        <c:auto val="1"/>
        <c:lblAlgn val="ctr"/>
        <c:lblOffset val="100"/>
        <c:noMultiLvlLbl val="1"/>
      </c:catAx>
      <c:valAx>
        <c:axId val="370077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075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19</c:v>
                </c:pt>
                <c:pt idx="1">
                  <c:v>10</c:v>
                </c:pt>
                <c:pt idx="2">
                  <c:v>3</c:v>
                </c:pt>
                <c:pt idx="3">
                  <c:v>622</c:v>
                </c:pt>
                <c:pt idx="4">
                  <c:v>597</c:v>
                </c:pt>
              </c:numCache>
            </c:numRef>
          </c:val>
          <c:extLst>
            <c:ext xmlns:c16="http://schemas.microsoft.com/office/drawing/2014/chart" uri="{C3380CC4-5D6E-409C-BE32-E72D297353CC}">
              <c16:uniqueId val="{00000000-B6CF-4889-9295-2BD3B6A29A9B}"/>
            </c:ext>
          </c:extLst>
        </c:ser>
        <c:dLbls>
          <c:showLegendKey val="0"/>
          <c:showVal val="0"/>
          <c:showCatName val="0"/>
          <c:showSerName val="0"/>
          <c:showPercent val="0"/>
          <c:showBubbleSize val="0"/>
        </c:dLbls>
        <c:gapWidth val="150"/>
        <c:axId val="370078200"/>
        <c:axId val="37007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B6CF-4889-9295-2BD3B6A29A9B}"/>
            </c:ext>
          </c:extLst>
        </c:ser>
        <c:dLbls>
          <c:showLegendKey val="0"/>
          <c:showVal val="0"/>
          <c:showCatName val="0"/>
          <c:showSerName val="0"/>
          <c:showPercent val="0"/>
          <c:showBubbleSize val="0"/>
        </c:dLbls>
        <c:marker val="1"/>
        <c:smooth val="0"/>
        <c:axId val="370078200"/>
        <c:axId val="370076632"/>
      </c:lineChart>
      <c:catAx>
        <c:axId val="370078200"/>
        <c:scaling>
          <c:orientation val="minMax"/>
        </c:scaling>
        <c:delete val="1"/>
        <c:axPos val="b"/>
        <c:numFmt formatCode="General" sourceLinked="1"/>
        <c:majorTickMark val="none"/>
        <c:minorTickMark val="none"/>
        <c:tickLblPos val="none"/>
        <c:crossAx val="370076632"/>
        <c:crosses val="autoZero"/>
        <c:auto val="1"/>
        <c:lblAlgn val="ctr"/>
        <c:lblOffset val="100"/>
        <c:noMultiLvlLbl val="1"/>
      </c:catAx>
      <c:valAx>
        <c:axId val="370076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078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90.5</c:v>
                </c:pt>
                <c:pt idx="1">
                  <c:v>91.1</c:v>
                </c:pt>
                <c:pt idx="2">
                  <c:v>48.4</c:v>
                </c:pt>
                <c:pt idx="3">
                  <c:v>63.1</c:v>
                </c:pt>
                <c:pt idx="4">
                  <c:v>80.2</c:v>
                </c:pt>
              </c:numCache>
            </c:numRef>
          </c:val>
          <c:extLst>
            <c:ext xmlns:c16="http://schemas.microsoft.com/office/drawing/2014/chart" uri="{C3380CC4-5D6E-409C-BE32-E72D297353CC}">
              <c16:uniqueId val="{00000000-3B3E-48D7-B319-9177009AF420}"/>
            </c:ext>
          </c:extLst>
        </c:ser>
        <c:dLbls>
          <c:showLegendKey val="0"/>
          <c:showVal val="0"/>
          <c:showCatName val="0"/>
          <c:showSerName val="0"/>
          <c:showPercent val="0"/>
          <c:showBubbleSize val="0"/>
        </c:dLbls>
        <c:gapWidth val="150"/>
        <c:axId val="370254824"/>
        <c:axId val="37026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3B3E-48D7-B319-9177009AF420}"/>
            </c:ext>
          </c:extLst>
        </c:ser>
        <c:dLbls>
          <c:showLegendKey val="0"/>
          <c:showVal val="0"/>
          <c:showCatName val="0"/>
          <c:showSerName val="0"/>
          <c:showPercent val="0"/>
          <c:showBubbleSize val="0"/>
        </c:dLbls>
        <c:marker val="1"/>
        <c:smooth val="0"/>
        <c:axId val="370254824"/>
        <c:axId val="370261096"/>
      </c:lineChart>
      <c:catAx>
        <c:axId val="370254824"/>
        <c:scaling>
          <c:orientation val="minMax"/>
        </c:scaling>
        <c:delete val="1"/>
        <c:axPos val="b"/>
        <c:numFmt formatCode="General" sourceLinked="1"/>
        <c:majorTickMark val="none"/>
        <c:minorTickMark val="none"/>
        <c:tickLblPos val="none"/>
        <c:crossAx val="370261096"/>
        <c:crosses val="autoZero"/>
        <c:auto val="1"/>
        <c:lblAlgn val="ctr"/>
        <c:lblOffset val="100"/>
        <c:noMultiLvlLbl val="1"/>
      </c:catAx>
      <c:valAx>
        <c:axId val="370261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254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58.5</c:v>
                </c:pt>
                <c:pt idx="1">
                  <c:v>59.1</c:v>
                </c:pt>
                <c:pt idx="2">
                  <c:v>5.6</c:v>
                </c:pt>
                <c:pt idx="3">
                  <c:v>41.8</c:v>
                </c:pt>
                <c:pt idx="4">
                  <c:v>52.8</c:v>
                </c:pt>
              </c:numCache>
            </c:numRef>
          </c:val>
          <c:extLst>
            <c:ext xmlns:c16="http://schemas.microsoft.com/office/drawing/2014/chart" uri="{C3380CC4-5D6E-409C-BE32-E72D297353CC}">
              <c16:uniqueId val="{00000000-62C8-4543-975C-58611D15C14F}"/>
            </c:ext>
          </c:extLst>
        </c:ser>
        <c:dLbls>
          <c:showLegendKey val="0"/>
          <c:showVal val="0"/>
          <c:showCatName val="0"/>
          <c:showSerName val="0"/>
          <c:showPercent val="0"/>
          <c:showBubbleSize val="0"/>
        </c:dLbls>
        <c:gapWidth val="150"/>
        <c:axId val="370259136"/>
        <c:axId val="37026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62C8-4543-975C-58611D15C14F}"/>
            </c:ext>
          </c:extLst>
        </c:ser>
        <c:dLbls>
          <c:showLegendKey val="0"/>
          <c:showVal val="0"/>
          <c:showCatName val="0"/>
          <c:showSerName val="0"/>
          <c:showPercent val="0"/>
          <c:showBubbleSize val="0"/>
        </c:dLbls>
        <c:marker val="1"/>
        <c:smooth val="0"/>
        <c:axId val="370259136"/>
        <c:axId val="370260312"/>
      </c:lineChart>
      <c:catAx>
        <c:axId val="370259136"/>
        <c:scaling>
          <c:orientation val="minMax"/>
        </c:scaling>
        <c:delete val="1"/>
        <c:axPos val="b"/>
        <c:numFmt formatCode="General" sourceLinked="1"/>
        <c:majorTickMark val="none"/>
        <c:minorTickMark val="none"/>
        <c:tickLblPos val="none"/>
        <c:crossAx val="370260312"/>
        <c:crosses val="autoZero"/>
        <c:auto val="1"/>
        <c:lblAlgn val="ctr"/>
        <c:lblOffset val="100"/>
        <c:noMultiLvlLbl val="1"/>
      </c:catAx>
      <c:valAx>
        <c:axId val="370260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25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92536</c:v>
                </c:pt>
                <c:pt idx="1">
                  <c:v>103472</c:v>
                </c:pt>
                <c:pt idx="2">
                  <c:v>5153</c:v>
                </c:pt>
                <c:pt idx="3">
                  <c:v>46403</c:v>
                </c:pt>
                <c:pt idx="4">
                  <c:v>76223</c:v>
                </c:pt>
              </c:numCache>
            </c:numRef>
          </c:val>
          <c:extLst>
            <c:ext xmlns:c16="http://schemas.microsoft.com/office/drawing/2014/chart" uri="{C3380CC4-5D6E-409C-BE32-E72D297353CC}">
              <c16:uniqueId val="{00000000-F899-48F5-81E4-EF1B9C62329F}"/>
            </c:ext>
          </c:extLst>
        </c:ser>
        <c:dLbls>
          <c:showLegendKey val="0"/>
          <c:showVal val="0"/>
          <c:showCatName val="0"/>
          <c:showSerName val="0"/>
          <c:showPercent val="0"/>
          <c:showBubbleSize val="0"/>
        </c:dLbls>
        <c:gapWidth val="150"/>
        <c:axId val="370260704"/>
        <c:axId val="37025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F899-48F5-81E4-EF1B9C62329F}"/>
            </c:ext>
          </c:extLst>
        </c:ser>
        <c:dLbls>
          <c:showLegendKey val="0"/>
          <c:showVal val="0"/>
          <c:showCatName val="0"/>
          <c:showSerName val="0"/>
          <c:showPercent val="0"/>
          <c:showBubbleSize val="0"/>
        </c:dLbls>
        <c:marker val="1"/>
        <c:smooth val="0"/>
        <c:axId val="370260704"/>
        <c:axId val="370259528"/>
      </c:lineChart>
      <c:catAx>
        <c:axId val="370260704"/>
        <c:scaling>
          <c:orientation val="minMax"/>
        </c:scaling>
        <c:delete val="1"/>
        <c:axPos val="b"/>
        <c:numFmt formatCode="General" sourceLinked="1"/>
        <c:majorTickMark val="none"/>
        <c:minorTickMark val="none"/>
        <c:tickLblPos val="none"/>
        <c:crossAx val="370259528"/>
        <c:crosses val="autoZero"/>
        <c:auto val="1"/>
        <c:lblAlgn val="ctr"/>
        <c:lblOffset val="100"/>
        <c:noMultiLvlLbl val="1"/>
      </c:catAx>
      <c:valAx>
        <c:axId val="370259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26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CB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福島県郡山市　郡山駅西口駐車場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13959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84.8</v>
      </c>
      <c r="V31" s="116"/>
      <c r="W31" s="116"/>
      <c r="X31" s="116"/>
      <c r="Y31" s="116"/>
      <c r="Z31" s="116"/>
      <c r="AA31" s="116"/>
      <c r="AB31" s="116"/>
      <c r="AC31" s="116"/>
      <c r="AD31" s="116"/>
      <c r="AE31" s="116"/>
      <c r="AF31" s="116"/>
      <c r="AG31" s="116"/>
      <c r="AH31" s="116"/>
      <c r="AI31" s="116"/>
      <c r="AJ31" s="116"/>
      <c r="AK31" s="116"/>
      <c r="AL31" s="116"/>
      <c r="AM31" s="116"/>
      <c r="AN31" s="116">
        <f>データ!Z7</f>
        <v>90</v>
      </c>
      <c r="AO31" s="116"/>
      <c r="AP31" s="116"/>
      <c r="AQ31" s="116"/>
      <c r="AR31" s="116"/>
      <c r="AS31" s="116"/>
      <c r="AT31" s="116"/>
      <c r="AU31" s="116"/>
      <c r="AV31" s="116"/>
      <c r="AW31" s="116"/>
      <c r="AX31" s="116"/>
      <c r="AY31" s="116"/>
      <c r="AZ31" s="116"/>
      <c r="BA31" s="116"/>
      <c r="BB31" s="116"/>
      <c r="BC31" s="116"/>
      <c r="BD31" s="116"/>
      <c r="BE31" s="116"/>
      <c r="BF31" s="116"/>
      <c r="BG31" s="116">
        <f>データ!AA7</f>
        <v>74.400000000000006</v>
      </c>
      <c r="BH31" s="116"/>
      <c r="BI31" s="116"/>
      <c r="BJ31" s="116"/>
      <c r="BK31" s="116"/>
      <c r="BL31" s="116"/>
      <c r="BM31" s="116"/>
      <c r="BN31" s="116"/>
      <c r="BO31" s="116"/>
      <c r="BP31" s="116"/>
      <c r="BQ31" s="116"/>
      <c r="BR31" s="116"/>
      <c r="BS31" s="116"/>
      <c r="BT31" s="116"/>
      <c r="BU31" s="116"/>
      <c r="BV31" s="116"/>
      <c r="BW31" s="116"/>
      <c r="BX31" s="116"/>
      <c r="BY31" s="116"/>
      <c r="BZ31" s="116">
        <f>データ!AB7</f>
        <v>184.5</v>
      </c>
      <c r="CA31" s="116"/>
      <c r="CB31" s="116"/>
      <c r="CC31" s="116"/>
      <c r="CD31" s="116"/>
      <c r="CE31" s="116"/>
      <c r="CF31" s="116"/>
      <c r="CG31" s="116"/>
      <c r="CH31" s="116"/>
      <c r="CI31" s="116"/>
      <c r="CJ31" s="116"/>
      <c r="CK31" s="116"/>
      <c r="CL31" s="116"/>
      <c r="CM31" s="116"/>
      <c r="CN31" s="116"/>
      <c r="CO31" s="116"/>
      <c r="CP31" s="116"/>
      <c r="CQ31" s="116"/>
      <c r="CR31" s="116"/>
      <c r="CS31" s="116">
        <f>データ!AC7</f>
        <v>215.8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1.8</v>
      </c>
      <c r="EM31" s="116"/>
      <c r="EN31" s="116"/>
      <c r="EO31" s="116"/>
      <c r="EP31" s="116"/>
      <c r="EQ31" s="116"/>
      <c r="ER31" s="116"/>
      <c r="ES31" s="116"/>
      <c r="ET31" s="116"/>
      <c r="EU31" s="116"/>
      <c r="EV31" s="116"/>
      <c r="EW31" s="116"/>
      <c r="EX31" s="116"/>
      <c r="EY31" s="116"/>
      <c r="EZ31" s="116"/>
      <c r="FA31" s="116"/>
      <c r="FB31" s="116"/>
      <c r="FC31" s="116"/>
      <c r="FD31" s="116"/>
      <c r="FE31" s="116">
        <f>データ!AK7</f>
        <v>0.9</v>
      </c>
      <c r="FF31" s="116"/>
      <c r="FG31" s="116"/>
      <c r="FH31" s="116"/>
      <c r="FI31" s="116"/>
      <c r="FJ31" s="116"/>
      <c r="FK31" s="116"/>
      <c r="FL31" s="116"/>
      <c r="FM31" s="116"/>
      <c r="FN31" s="116"/>
      <c r="FO31" s="116"/>
      <c r="FP31" s="116"/>
      <c r="FQ31" s="116"/>
      <c r="FR31" s="116"/>
      <c r="FS31" s="116"/>
      <c r="FT31" s="116"/>
      <c r="FU31" s="116"/>
      <c r="FV31" s="116"/>
      <c r="FW31" s="116"/>
      <c r="FX31" s="116">
        <f>データ!AL7</f>
        <v>0.3</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90.5</v>
      </c>
      <c r="JD31" s="111"/>
      <c r="JE31" s="111"/>
      <c r="JF31" s="111"/>
      <c r="JG31" s="111"/>
      <c r="JH31" s="111"/>
      <c r="JI31" s="111"/>
      <c r="JJ31" s="111"/>
      <c r="JK31" s="111"/>
      <c r="JL31" s="111"/>
      <c r="JM31" s="111"/>
      <c r="JN31" s="111"/>
      <c r="JO31" s="111"/>
      <c r="JP31" s="111"/>
      <c r="JQ31" s="111"/>
      <c r="JR31" s="111"/>
      <c r="JS31" s="111"/>
      <c r="JT31" s="111"/>
      <c r="JU31" s="112"/>
      <c r="JV31" s="110">
        <f>データ!DL7</f>
        <v>91.1</v>
      </c>
      <c r="JW31" s="111"/>
      <c r="JX31" s="111"/>
      <c r="JY31" s="111"/>
      <c r="JZ31" s="111"/>
      <c r="KA31" s="111"/>
      <c r="KB31" s="111"/>
      <c r="KC31" s="111"/>
      <c r="KD31" s="111"/>
      <c r="KE31" s="111"/>
      <c r="KF31" s="111"/>
      <c r="KG31" s="111"/>
      <c r="KH31" s="111"/>
      <c r="KI31" s="111"/>
      <c r="KJ31" s="111"/>
      <c r="KK31" s="111"/>
      <c r="KL31" s="111"/>
      <c r="KM31" s="111"/>
      <c r="KN31" s="112"/>
      <c r="KO31" s="110">
        <f>データ!DM7</f>
        <v>48.4</v>
      </c>
      <c r="KP31" s="111"/>
      <c r="KQ31" s="111"/>
      <c r="KR31" s="111"/>
      <c r="KS31" s="111"/>
      <c r="KT31" s="111"/>
      <c r="KU31" s="111"/>
      <c r="KV31" s="111"/>
      <c r="KW31" s="111"/>
      <c r="KX31" s="111"/>
      <c r="KY31" s="111"/>
      <c r="KZ31" s="111"/>
      <c r="LA31" s="111"/>
      <c r="LB31" s="111"/>
      <c r="LC31" s="111"/>
      <c r="LD31" s="111"/>
      <c r="LE31" s="111"/>
      <c r="LF31" s="111"/>
      <c r="LG31" s="112"/>
      <c r="LH31" s="110">
        <f>データ!DN7</f>
        <v>63.1</v>
      </c>
      <c r="LI31" s="111"/>
      <c r="LJ31" s="111"/>
      <c r="LK31" s="111"/>
      <c r="LL31" s="111"/>
      <c r="LM31" s="111"/>
      <c r="LN31" s="111"/>
      <c r="LO31" s="111"/>
      <c r="LP31" s="111"/>
      <c r="LQ31" s="111"/>
      <c r="LR31" s="111"/>
      <c r="LS31" s="111"/>
      <c r="LT31" s="111"/>
      <c r="LU31" s="111"/>
      <c r="LV31" s="111"/>
      <c r="LW31" s="111"/>
      <c r="LX31" s="111"/>
      <c r="LY31" s="111"/>
      <c r="LZ31" s="112"/>
      <c r="MA31" s="110">
        <f>データ!DO7</f>
        <v>80.2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19</v>
      </c>
      <c r="V52" s="120"/>
      <c r="W52" s="120"/>
      <c r="X52" s="120"/>
      <c r="Y52" s="120"/>
      <c r="Z52" s="120"/>
      <c r="AA52" s="120"/>
      <c r="AB52" s="120"/>
      <c r="AC52" s="120"/>
      <c r="AD52" s="120"/>
      <c r="AE52" s="120"/>
      <c r="AF52" s="120"/>
      <c r="AG52" s="120"/>
      <c r="AH52" s="120"/>
      <c r="AI52" s="120"/>
      <c r="AJ52" s="120"/>
      <c r="AK52" s="120"/>
      <c r="AL52" s="120"/>
      <c r="AM52" s="120"/>
      <c r="AN52" s="120">
        <f>データ!AV7</f>
        <v>10</v>
      </c>
      <c r="AO52" s="120"/>
      <c r="AP52" s="120"/>
      <c r="AQ52" s="120"/>
      <c r="AR52" s="120"/>
      <c r="AS52" s="120"/>
      <c r="AT52" s="120"/>
      <c r="AU52" s="120"/>
      <c r="AV52" s="120"/>
      <c r="AW52" s="120"/>
      <c r="AX52" s="120"/>
      <c r="AY52" s="120"/>
      <c r="AZ52" s="120"/>
      <c r="BA52" s="120"/>
      <c r="BB52" s="120"/>
      <c r="BC52" s="120"/>
      <c r="BD52" s="120"/>
      <c r="BE52" s="120"/>
      <c r="BF52" s="120"/>
      <c r="BG52" s="120">
        <f>データ!AW7</f>
        <v>3</v>
      </c>
      <c r="BH52" s="120"/>
      <c r="BI52" s="120"/>
      <c r="BJ52" s="120"/>
      <c r="BK52" s="120"/>
      <c r="BL52" s="120"/>
      <c r="BM52" s="120"/>
      <c r="BN52" s="120"/>
      <c r="BO52" s="120"/>
      <c r="BP52" s="120"/>
      <c r="BQ52" s="120"/>
      <c r="BR52" s="120"/>
      <c r="BS52" s="120"/>
      <c r="BT52" s="120"/>
      <c r="BU52" s="120"/>
      <c r="BV52" s="120"/>
      <c r="BW52" s="120"/>
      <c r="BX52" s="120"/>
      <c r="BY52" s="120"/>
      <c r="BZ52" s="120">
        <f>データ!AX7</f>
        <v>622</v>
      </c>
      <c r="CA52" s="120"/>
      <c r="CB52" s="120"/>
      <c r="CC52" s="120"/>
      <c r="CD52" s="120"/>
      <c r="CE52" s="120"/>
      <c r="CF52" s="120"/>
      <c r="CG52" s="120"/>
      <c r="CH52" s="120"/>
      <c r="CI52" s="120"/>
      <c r="CJ52" s="120"/>
      <c r="CK52" s="120"/>
      <c r="CL52" s="120"/>
      <c r="CM52" s="120"/>
      <c r="CN52" s="120"/>
      <c r="CO52" s="120"/>
      <c r="CP52" s="120"/>
      <c r="CQ52" s="120"/>
      <c r="CR52" s="120"/>
      <c r="CS52" s="120">
        <f>データ!AY7</f>
        <v>597</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58.5</v>
      </c>
      <c r="EM52" s="116"/>
      <c r="EN52" s="116"/>
      <c r="EO52" s="116"/>
      <c r="EP52" s="116"/>
      <c r="EQ52" s="116"/>
      <c r="ER52" s="116"/>
      <c r="ES52" s="116"/>
      <c r="ET52" s="116"/>
      <c r="EU52" s="116"/>
      <c r="EV52" s="116"/>
      <c r="EW52" s="116"/>
      <c r="EX52" s="116"/>
      <c r="EY52" s="116"/>
      <c r="EZ52" s="116"/>
      <c r="FA52" s="116"/>
      <c r="FB52" s="116"/>
      <c r="FC52" s="116"/>
      <c r="FD52" s="116"/>
      <c r="FE52" s="116">
        <f>データ!BG7</f>
        <v>59.1</v>
      </c>
      <c r="FF52" s="116"/>
      <c r="FG52" s="116"/>
      <c r="FH52" s="116"/>
      <c r="FI52" s="116"/>
      <c r="FJ52" s="116"/>
      <c r="FK52" s="116"/>
      <c r="FL52" s="116"/>
      <c r="FM52" s="116"/>
      <c r="FN52" s="116"/>
      <c r="FO52" s="116"/>
      <c r="FP52" s="116"/>
      <c r="FQ52" s="116"/>
      <c r="FR52" s="116"/>
      <c r="FS52" s="116"/>
      <c r="FT52" s="116"/>
      <c r="FU52" s="116"/>
      <c r="FV52" s="116"/>
      <c r="FW52" s="116"/>
      <c r="FX52" s="116">
        <f>データ!BH7</f>
        <v>5.6</v>
      </c>
      <c r="FY52" s="116"/>
      <c r="FZ52" s="116"/>
      <c r="GA52" s="116"/>
      <c r="GB52" s="116"/>
      <c r="GC52" s="116"/>
      <c r="GD52" s="116"/>
      <c r="GE52" s="116"/>
      <c r="GF52" s="116"/>
      <c r="GG52" s="116"/>
      <c r="GH52" s="116"/>
      <c r="GI52" s="116"/>
      <c r="GJ52" s="116"/>
      <c r="GK52" s="116"/>
      <c r="GL52" s="116"/>
      <c r="GM52" s="116"/>
      <c r="GN52" s="116"/>
      <c r="GO52" s="116"/>
      <c r="GP52" s="116"/>
      <c r="GQ52" s="116">
        <f>データ!BI7</f>
        <v>41.8</v>
      </c>
      <c r="GR52" s="116"/>
      <c r="GS52" s="116"/>
      <c r="GT52" s="116"/>
      <c r="GU52" s="116"/>
      <c r="GV52" s="116"/>
      <c r="GW52" s="116"/>
      <c r="GX52" s="116"/>
      <c r="GY52" s="116"/>
      <c r="GZ52" s="116"/>
      <c r="HA52" s="116"/>
      <c r="HB52" s="116"/>
      <c r="HC52" s="116"/>
      <c r="HD52" s="116"/>
      <c r="HE52" s="116"/>
      <c r="HF52" s="116"/>
      <c r="HG52" s="116"/>
      <c r="HH52" s="116"/>
      <c r="HI52" s="116"/>
      <c r="HJ52" s="116">
        <f>データ!BJ7</f>
        <v>52.8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92536</v>
      </c>
      <c r="JD52" s="120"/>
      <c r="JE52" s="120"/>
      <c r="JF52" s="120"/>
      <c r="JG52" s="120"/>
      <c r="JH52" s="120"/>
      <c r="JI52" s="120"/>
      <c r="JJ52" s="120"/>
      <c r="JK52" s="120"/>
      <c r="JL52" s="120"/>
      <c r="JM52" s="120"/>
      <c r="JN52" s="120"/>
      <c r="JO52" s="120"/>
      <c r="JP52" s="120"/>
      <c r="JQ52" s="120"/>
      <c r="JR52" s="120"/>
      <c r="JS52" s="120"/>
      <c r="JT52" s="120"/>
      <c r="JU52" s="120"/>
      <c r="JV52" s="120">
        <f>データ!BR7</f>
        <v>103472</v>
      </c>
      <c r="JW52" s="120"/>
      <c r="JX52" s="120"/>
      <c r="JY52" s="120"/>
      <c r="JZ52" s="120"/>
      <c r="KA52" s="120"/>
      <c r="KB52" s="120"/>
      <c r="KC52" s="120"/>
      <c r="KD52" s="120"/>
      <c r="KE52" s="120"/>
      <c r="KF52" s="120"/>
      <c r="KG52" s="120"/>
      <c r="KH52" s="120"/>
      <c r="KI52" s="120"/>
      <c r="KJ52" s="120"/>
      <c r="KK52" s="120"/>
      <c r="KL52" s="120"/>
      <c r="KM52" s="120"/>
      <c r="KN52" s="120"/>
      <c r="KO52" s="120">
        <f>データ!BS7</f>
        <v>5153</v>
      </c>
      <c r="KP52" s="120"/>
      <c r="KQ52" s="120"/>
      <c r="KR52" s="120"/>
      <c r="KS52" s="120"/>
      <c r="KT52" s="120"/>
      <c r="KU52" s="120"/>
      <c r="KV52" s="120"/>
      <c r="KW52" s="120"/>
      <c r="KX52" s="120"/>
      <c r="KY52" s="120"/>
      <c r="KZ52" s="120"/>
      <c r="LA52" s="120"/>
      <c r="LB52" s="120"/>
      <c r="LC52" s="120"/>
      <c r="LD52" s="120"/>
      <c r="LE52" s="120"/>
      <c r="LF52" s="120"/>
      <c r="LG52" s="120"/>
      <c r="LH52" s="120">
        <f>データ!BT7</f>
        <v>46403</v>
      </c>
      <c r="LI52" s="120"/>
      <c r="LJ52" s="120"/>
      <c r="LK52" s="120"/>
      <c r="LL52" s="120"/>
      <c r="LM52" s="120"/>
      <c r="LN52" s="120"/>
      <c r="LO52" s="120"/>
      <c r="LP52" s="120"/>
      <c r="LQ52" s="120"/>
      <c r="LR52" s="120"/>
      <c r="LS52" s="120"/>
      <c r="LT52" s="120"/>
      <c r="LU52" s="120"/>
      <c r="LV52" s="120"/>
      <c r="LW52" s="120"/>
      <c r="LX52" s="120"/>
      <c r="LY52" s="120"/>
      <c r="LZ52" s="120"/>
      <c r="MA52" s="120">
        <f>データ!BU7</f>
        <v>76223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791229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107178</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97.7</v>
      </c>
      <c r="KB77" s="111"/>
      <c r="KC77" s="111"/>
      <c r="KD77" s="111"/>
      <c r="KE77" s="111"/>
      <c r="KF77" s="111"/>
      <c r="KG77" s="111"/>
      <c r="KH77" s="111"/>
      <c r="KI77" s="111"/>
      <c r="KJ77" s="111"/>
      <c r="KK77" s="111"/>
      <c r="KL77" s="111"/>
      <c r="KM77" s="111"/>
      <c r="KN77" s="111"/>
      <c r="KO77" s="112"/>
      <c r="KP77" s="110">
        <f>データ!DA7</f>
        <v>17.8</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sfGUnvdrF3T5cyj3dmna/DIn3UArUaP8IDqPf8F8BRTAUNfYP7ll10CNK/VDwGoNJbgiVzXzWfT/hbgd+BFC3Q==" saltValue="+jFyIqffLznzZ8/M70kxx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100</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101</v>
      </c>
      <c r="CP5" s="47" t="s">
        <v>90</v>
      </c>
      <c r="CQ5" s="47" t="s">
        <v>100</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102</v>
      </c>
      <c r="B6" s="48">
        <f>B8</f>
        <v>2022</v>
      </c>
      <c r="C6" s="48">
        <f t="shared" ref="C6:X6" si="1">C8</f>
        <v>72036</v>
      </c>
      <c r="D6" s="48">
        <f t="shared" si="1"/>
        <v>47</v>
      </c>
      <c r="E6" s="48">
        <f t="shared" si="1"/>
        <v>14</v>
      </c>
      <c r="F6" s="48">
        <f t="shared" si="1"/>
        <v>0</v>
      </c>
      <c r="G6" s="48">
        <f t="shared" si="1"/>
        <v>1</v>
      </c>
      <c r="H6" s="48" t="str">
        <f>SUBSTITUTE(H8,"　","")</f>
        <v>福島県郡山市</v>
      </c>
      <c r="I6" s="48" t="str">
        <f t="shared" si="1"/>
        <v>郡山駅西口駐車場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24</v>
      </c>
      <c r="S6" s="50" t="str">
        <f t="shared" si="1"/>
        <v>商業施設</v>
      </c>
      <c r="T6" s="50" t="str">
        <f t="shared" si="1"/>
        <v>有</v>
      </c>
      <c r="U6" s="51">
        <f t="shared" si="1"/>
        <v>13959</v>
      </c>
      <c r="V6" s="51">
        <f t="shared" si="1"/>
        <v>529</v>
      </c>
      <c r="W6" s="51">
        <f t="shared" si="1"/>
        <v>200</v>
      </c>
      <c r="X6" s="50" t="str">
        <f t="shared" si="1"/>
        <v>無</v>
      </c>
      <c r="Y6" s="52">
        <f>IF(Y8="-",NA(),Y8)</f>
        <v>84.8</v>
      </c>
      <c r="Z6" s="52">
        <f t="shared" ref="Z6:AH6" si="2">IF(Z8="-",NA(),Z8)</f>
        <v>90</v>
      </c>
      <c r="AA6" s="52">
        <f t="shared" si="2"/>
        <v>74.400000000000006</v>
      </c>
      <c r="AB6" s="52">
        <f t="shared" si="2"/>
        <v>184.5</v>
      </c>
      <c r="AC6" s="52">
        <f t="shared" si="2"/>
        <v>215.8</v>
      </c>
      <c r="AD6" s="52">
        <f t="shared" si="2"/>
        <v>245.6</v>
      </c>
      <c r="AE6" s="52">
        <f t="shared" si="2"/>
        <v>222.3</v>
      </c>
      <c r="AF6" s="52">
        <f t="shared" si="2"/>
        <v>130.19999999999999</v>
      </c>
      <c r="AG6" s="52">
        <f t="shared" si="2"/>
        <v>136.5</v>
      </c>
      <c r="AH6" s="52">
        <f t="shared" si="2"/>
        <v>183.5</v>
      </c>
      <c r="AI6" s="49" t="str">
        <f>IF(AI8="-","",IF(AI8="-","【-】","【"&amp;SUBSTITUTE(TEXT(AI8,"#,##0.0"),"-","△")&amp;"】"))</f>
        <v>【676.8】</v>
      </c>
      <c r="AJ6" s="52">
        <f>IF(AJ8="-",NA(),AJ8)</f>
        <v>1.8</v>
      </c>
      <c r="AK6" s="52">
        <f t="shared" ref="AK6:AS6" si="3">IF(AK8="-",NA(),AK8)</f>
        <v>0.9</v>
      </c>
      <c r="AL6" s="52">
        <f t="shared" si="3"/>
        <v>0.3</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19</v>
      </c>
      <c r="AV6" s="53">
        <f t="shared" ref="AV6:BD6" si="4">IF(AV8="-",NA(),AV8)</f>
        <v>10</v>
      </c>
      <c r="AW6" s="53">
        <f t="shared" si="4"/>
        <v>3</v>
      </c>
      <c r="AX6" s="53">
        <f t="shared" si="4"/>
        <v>622</v>
      </c>
      <c r="AY6" s="53">
        <f t="shared" si="4"/>
        <v>597</v>
      </c>
      <c r="AZ6" s="53">
        <f t="shared" si="4"/>
        <v>36</v>
      </c>
      <c r="BA6" s="53">
        <f t="shared" si="4"/>
        <v>26</v>
      </c>
      <c r="BB6" s="53">
        <f t="shared" si="4"/>
        <v>87</v>
      </c>
      <c r="BC6" s="53">
        <f t="shared" si="4"/>
        <v>7646</v>
      </c>
      <c r="BD6" s="53">
        <f t="shared" si="4"/>
        <v>53</v>
      </c>
      <c r="BE6" s="51" t="str">
        <f>IF(BE8="-","",IF(BE8="-","【-】","【"&amp;SUBSTITUTE(TEXT(BE8,"#,##0"),"-","△")&amp;"】"))</f>
        <v>【33】</v>
      </c>
      <c r="BF6" s="52">
        <f>IF(BF8="-",NA(),BF8)</f>
        <v>58.5</v>
      </c>
      <c r="BG6" s="52">
        <f t="shared" ref="BG6:BO6" si="5">IF(BG8="-",NA(),BG8)</f>
        <v>59.1</v>
      </c>
      <c r="BH6" s="52">
        <f t="shared" si="5"/>
        <v>5.6</v>
      </c>
      <c r="BI6" s="52">
        <f t="shared" si="5"/>
        <v>41.8</v>
      </c>
      <c r="BJ6" s="52">
        <f t="shared" si="5"/>
        <v>52.8</v>
      </c>
      <c r="BK6" s="52">
        <f t="shared" si="5"/>
        <v>30.7</v>
      </c>
      <c r="BL6" s="52">
        <f t="shared" si="5"/>
        <v>13.5</v>
      </c>
      <c r="BM6" s="52">
        <f t="shared" si="5"/>
        <v>7.1</v>
      </c>
      <c r="BN6" s="52">
        <f t="shared" si="5"/>
        <v>5.6</v>
      </c>
      <c r="BO6" s="52">
        <f t="shared" si="5"/>
        <v>18.100000000000001</v>
      </c>
      <c r="BP6" s="49" t="str">
        <f>IF(BP8="-","",IF(BP8="-","【-】","【"&amp;SUBSTITUTE(TEXT(BP8,"#,##0.0"),"-","△")&amp;"】"))</f>
        <v>【12.8】</v>
      </c>
      <c r="BQ6" s="53">
        <f>IF(BQ8="-",NA(),BQ8)</f>
        <v>92536</v>
      </c>
      <c r="BR6" s="53">
        <f t="shared" ref="BR6:BZ6" si="6">IF(BR8="-",NA(),BR8)</f>
        <v>103472</v>
      </c>
      <c r="BS6" s="53">
        <f t="shared" si="6"/>
        <v>5153</v>
      </c>
      <c r="BT6" s="53">
        <f t="shared" si="6"/>
        <v>46403</v>
      </c>
      <c r="BU6" s="53">
        <f t="shared" si="6"/>
        <v>76223</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103</v>
      </c>
      <c r="CM6" s="51">
        <f t="shared" ref="CM6:CN6" si="7">CM8</f>
        <v>791229</v>
      </c>
      <c r="CN6" s="51">
        <f t="shared" si="7"/>
        <v>107178</v>
      </c>
      <c r="CO6" s="52"/>
      <c r="CP6" s="52"/>
      <c r="CQ6" s="52"/>
      <c r="CR6" s="52"/>
      <c r="CS6" s="52"/>
      <c r="CT6" s="52"/>
      <c r="CU6" s="52"/>
      <c r="CV6" s="52"/>
      <c r="CW6" s="52"/>
      <c r="CX6" s="52"/>
      <c r="CY6" s="49" t="s">
        <v>103</v>
      </c>
      <c r="CZ6" s="52">
        <f>IF(CZ8="-",NA(),CZ8)</f>
        <v>97.7</v>
      </c>
      <c r="DA6" s="52">
        <f t="shared" ref="DA6:DI6" si="8">IF(DA8="-",NA(),DA8)</f>
        <v>17.8</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90.5</v>
      </c>
      <c r="DL6" s="52">
        <f t="shared" ref="DL6:DT6" si="9">IF(DL8="-",NA(),DL8)</f>
        <v>91.1</v>
      </c>
      <c r="DM6" s="52">
        <f t="shared" si="9"/>
        <v>48.4</v>
      </c>
      <c r="DN6" s="52">
        <f t="shared" si="9"/>
        <v>63.1</v>
      </c>
      <c r="DO6" s="52">
        <f t="shared" si="9"/>
        <v>80.2</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104</v>
      </c>
      <c r="B7" s="48">
        <f t="shared" ref="B7:X7" si="10">B8</f>
        <v>2022</v>
      </c>
      <c r="C7" s="48">
        <f t="shared" si="10"/>
        <v>72036</v>
      </c>
      <c r="D7" s="48">
        <f t="shared" si="10"/>
        <v>47</v>
      </c>
      <c r="E7" s="48">
        <f t="shared" si="10"/>
        <v>14</v>
      </c>
      <c r="F7" s="48">
        <f t="shared" si="10"/>
        <v>0</v>
      </c>
      <c r="G7" s="48">
        <f t="shared" si="10"/>
        <v>1</v>
      </c>
      <c r="H7" s="48" t="str">
        <f t="shared" si="10"/>
        <v>福島県　郡山市</v>
      </c>
      <c r="I7" s="48" t="str">
        <f t="shared" si="10"/>
        <v>郡山駅西口駐車場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24</v>
      </c>
      <c r="S7" s="50" t="str">
        <f t="shared" si="10"/>
        <v>商業施設</v>
      </c>
      <c r="T7" s="50" t="str">
        <f t="shared" si="10"/>
        <v>有</v>
      </c>
      <c r="U7" s="51">
        <f t="shared" si="10"/>
        <v>13959</v>
      </c>
      <c r="V7" s="51">
        <f t="shared" si="10"/>
        <v>529</v>
      </c>
      <c r="W7" s="51">
        <f t="shared" si="10"/>
        <v>200</v>
      </c>
      <c r="X7" s="50" t="str">
        <f t="shared" si="10"/>
        <v>無</v>
      </c>
      <c r="Y7" s="52">
        <f>Y8</f>
        <v>84.8</v>
      </c>
      <c r="Z7" s="52">
        <f t="shared" ref="Z7:AH7" si="11">Z8</f>
        <v>90</v>
      </c>
      <c r="AA7" s="52">
        <f t="shared" si="11"/>
        <v>74.400000000000006</v>
      </c>
      <c r="AB7" s="52">
        <f t="shared" si="11"/>
        <v>184.5</v>
      </c>
      <c r="AC7" s="52">
        <f t="shared" si="11"/>
        <v>215.8</v>
      </c>
      <c r="AD7" s="52">
        <f t="shared" si="11"/>
        <v>245.6</v>
      </c>
      <c r="AE7" s="52">
        <f t="shared" si="11"/>
        <v>222.3</v>
      </c>
      <c r="AF7" s="52">
        <f t="shared" si="11"/>
        <v>130.19999999999999</v>
      </c>
      <c r="AG7" s="52">
        <f t="shared" si="11"/>
        <v>136.5</v>
      </c>
      <c r="AH7" s="52">
        <f t="shared" si="11"/>
        <v>183.5</v>
      </c>
      <c r="AI7" s="49"/>
      <c r="AJ7" s="52">
        <f>AJ8</f>
        <v>1.8</v>
      </c>
      <c r="AK7" s="52">
        <f t="shared" ref="AK7:AS7" si="12">AK8</f>
        <v>0.9</v>
      </c>
      <c r="AL7" s="52">
        <f t="shared" si="12"/>
        <v>0.3</v>
      </c>
      <c r="AM7" s="52">
        <f t="shared" si="12"/>
        <v>0</v>
      </c>
      <c r="AN7" s="52">
        <f t="shared" si="12"/>
        <v>0</v>
      </c>
      <c r="AO7" s="52">
        <f t="shared" si="12"/>
        <v>3.5</v>
      </c>
      <c r="AP7" s="52">
        <f t="shared" si="12"/>
        <v>3.1</v>
      </c>
      <c r="AQ7" s="52">
        <f t="shared" si="12"/>
        <v>8.6</v>
      </c>
      <c r="AR7" s="52">
        <f t="shared" si="12"/>
        <v>4.3</v>
      </c>
      <c r="AS7" s="52">
        <f t="shared" si="12"/>
        <v>4.2</v>
      </c>
      <c r="AT7" s="49"/>
      <c r="AU7" s="53">
        <f>AU8</f>
        <v>19</v>
      </c>
      <c r="AV7" s="53">
        <f t="shared" ref="AV7:BD7" si="13">AV8</f>
        <v>10</v>
      </c>
      <c r="AW7" s="53">
        <f t="shared" si="13"/>
        <v>3</v>
      </c>
      <c r="AX7" s="53">
        <f t="shared" si="13"/>
        <v>622</v>
      </c>
      <c r="AY7" s="53">
        <f t="shared" si="13"/>
        <v>597</v>
      </c>
      <c r="AZ7" s="53">
        <f t="shared" si="13"/>
        <v>36</v>
      </c>
      <c r="BA7" s="53">
        <f t="shared" si="13"/>
        <v>26</v>
      </c>
      <c r="BB7" s="53">
        <f t="shared" si="13"/>
        <v>87</v>
      </c>
      <c r="BC7" s="53">
        <f t="shared" si="13"/>
        <v>7646</v>
      </c>
      <c r="BD7" s="53">
        <f t="shared" si="13"/>
        <v>53</v>
      </c>
      <c r="BE7" s="51"/>
      <c r="BF7" s="52">
        <f>BF8</f>
        <v>58.5</v>
      </c>
      <c r="BG7" s="52">
        <f t="shared" ref="BG7:BO7" si="14">BG8</f>
        <v>59.1</v>
      </c>
      <c r="BH7" s="52">
        <f t="shared" si="14"/>
        <v>5.6</v>
      </c>
      <c r="BI7" s="52">
        <f t="shared" si="14"/>
        <v>41.8</v>
      </c>
      <c r="BJ7" s="52">
        <f t="shared" si="14"/>
        <v>52.8</v>
      </c>
      <c r="BK7" s="52">
        <f t="shared" si="14"/>
        <v>30.7</v>
      </c>
      <c r="BL7" s="52">
        <f t="shared" si="14"/>
        <v>13.5</v>
      </c>
      <c r="BM7" s="52">
        <f t="shared" si="14"/>
        <v>7.1</v>
      </c>
      <c r="BN7" s="52">
        <f t="shared" si="14"/>
        <v>5.6</v>
      </c>
      <c r="BO7" s="52">
        <f t="shared" si="14"/>
        <v>18.100000000000001</v>
      </c>
      <c r="BP7" s="49"/>
      <c r="BQ7" s="53">
        <f>BQ8</f>
        <v>92536</v>
      </c>
      <c r="BR7" s="53">
        <f t="shared" ref="BR7:BZ7" si="15">BR8</f>
        <v>103472</v>
      </c>
      <c r="BS7" s="53">
        <f t="shared" si="15"/>
        <v>5153</v>
      </c>
      <c r="BT7" s="53">
        <f t="shared" si="15"/>
        <v>46403</v>
      </c>
      <c r="BU7" s="53">
        <f t="shared" si="15"/>
        <v>76223</v>
      </c>
      <c r="BV7" s="53">
        <f t="shared" si="15"/>
        <v>24379</v>
      </c>
      <c r="BW7" s="53">
        <f t="shared" si="15"/>
        <v>22466</v>
      </c>
      <c r="BX7" s="53">
        <f t="shared" si="15"/>
        <v>4211</v>
      </c>
      <c r="BY7" s="53">
        <f t="shared" si="15"/>
        <v>10653</v>
      </c>
      <c r="BZ7" s="53">
        <f t="shared" si="15"/>
        <v>17717</v>
      </c>
      <c r="CA7" s="51"/>
      <c r="CB7" s="52" t="s">
        <v>105</v>
      </c>
      <c r="CC7" s="52" t="s">
        <v>105</v>
      </c>
      <c r="CD7" s="52" t="s">
        <v>105</v>
      </c>
      <c r="CE7" s="52" t="s">
        <v>105</v>
      </c>
      <c r="CF7" s="52" t="s">
        <v>105</v>
      </c>
      <c r="CG7" s="52" t="s">
        <v>105</v>
      </c>
      <c r="CH7" s="52" t="s">
        <v>105</v>
      </c>
      <c r="CI7" s="52" t="s">
        <v>105</v>
      </c>
      <c r="CJ7" s="52" t="s">
        <v>105</v>
      </c>
      <c r="CK7" s="52" t="s">
        <v>103</v>
      </c>
      <c r="CL7" s="49"/>
      <c r="CM7" s="51">
        <f>CM8</f>
        <v>791229</v>
      </c>
      <c r="CN7" s="51">
        <f>CN8</f>
        <v>107178</v>
      </c>
      <c r="CO7" s="52" t="s">
        <v>105</v>
      </c>
      <c r="CP7" s="52" t="s">
        <v>105</v>
      </c>
      <c r="CQ7" s="52" t="s">
        <v>105</v>
      </c>
      <c r="CR7" s="52" t="s">
        <v>105</v>
      </c>
      <c r="CS7" s="52" t="s">
        <v>105</v>
      </c>
      <c r="CT7" s="52" t="s">
        <v>105</v>
      </c>
      <c r="CU7" s="52" t="s">
        <v>105</v>
      </c>
      <c r="CV7" s="52" t="s">
        <v>105</v>
      </c>
      <c r="CW7" s="52" t="s">
        <v>105</v>
      </c>
      <c r="CX7" s="52" t="s">
        <v>103</v>
      </c>
      <c r="CY7" s="49"/>
      <c r="CZ7" s="52">
        <f>CZ8</f>
        <v>97.7</v>
      </c>
      <c r="DA7" s="52">
        <f t="shared" ref="DA7:DI7" si="16">DA8</f>
        <v>17.8</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90.5</v>
      </c>
      <c r="DL7" s="52">
        <f t="shared" ref="DL7:DT7" si="17">DL8</f>
        <v>91.1</v>
      </c>
      <c r="DM7" s="52">
        <f t="shared" si="17"/>
        <v>48.4</v>
      </c>
      <c r="DN7" s="52">
        <f t="shared" si="17"/>
        <v>63.1</v>
      </c>
      <c r="DO7" s="52">
        <f t="shared" si="17"/>
        <v>80.2</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72036</v>
      </c>
      <c r="D8" s="55">
        <v>47</v>
      </c>
      <c r="E8" s="55">
        <v>14</v>
      </c>
      <c r="F8" s="55">
        <v>0</v>
      </c>
      <c r="G8" s="55">
        <v>1</v>
      </c>
      <c r="H8" s="55" t="s">
        <v>106</v>
      </c>
      <c r="I8" s="55" t="s">
        <v>107</v>
      </c>
      <c r="J8" s="55" t="s">
        <v>108</v>
      </c>
      <c r="K8" s="55" t="s">
        <v>109</v>
      </c>
      <c r="L8" s="55" t="s">
        <v>110</v>
      </c>
      <c r="M8" s="55" t="s">
        <v>111</v>
      </c>
      <c r="N8" s="55" t="s">
        <v>112</v>
      </c>
      <c r="O8" s="56" t="s">
        <v>113</v>
      </c>
      <c r="P8" s="57" t="s">
        <v>114</v>
      </c>
      <c r="Q8" s="57" t="s">
        <v>115</v>
      </c>
      <c r="R8" s="58">
        <v>24</v>
      </c>
      <c r="S8" s="57" t="s">
        <v>116</v>
      </c>
      <c r="T8" s="57" t="s">
        <v>117</v>
      </c>
      <c r="U8" s="58">
        <v>13959</v>
      </c>
      <c r="V8" s="58">
        <v>529</v>
      </c>
      <c r="W8" s="58">
        <v>200</v>
      </c>
      <c r="X8" s="57" t="s">
        <v>118</v>
      </c>
      <c r="Y8" s="59">
        <v>84.8</v>
      </c>
      <c r="Z8" s="59">
        <v>90</v>
      </c>
      <c r="AA8" s="59">
        <v>74.400000000000006</v>
      </c>
      <c r="AB8" s="59">
        <v>184.5</v>
      </c>
      <c r="AC8" s="59">
        <v>215.8</v>
      </c>
      <c r="AD8" s="59">
        <v>245.6</v>
      </c>
      <c r="AE8" s="59">
        <v>222.3</v>
      </c>
      <c r="AF8" s="59">
        <v>130.19999999999999</v>
      </c>
      <c r="AG8" s="59">
        <v>136.5</v>
      </c>
      <c r="AH8" s="59">
        <v>183.5</v>
      </c>
      <c r="AI8" s="56">
        <v>676.8</v>
      </c>
      <c r="AJ8" s="59">
        <v>1.8</v>
      </c>
      <c r="AK8" s="59">
        <v>0.9</v>
      </c>
      <c r="AL8" s="59">
        <v>0.3</v>
      </c>
      <c r="AM8" s="59">
        <v>0</v>
      </c>
      <c r="AN8" s="59">
        <v>0</v>
      </c>
      <c r="AO8" s="59">
        <v>3.5</v>
      </c>
      <c r="AP8" s="59">
        <v>3.1</v>
      </c>
      <c r="AQ8" s="59">
        <v>8.6</v>
      </c>
      <c r="AR8" s="59">
        <v>4.3</v>
      </c>
      <c r="AS8" s="59">
        <v>4.2</v>
      </c>
      <c r="AT8" s="56">
        <v>3.6</v>
      </c>
      <c r="AU8" s="60">
        <v>19</v>
      </c>
      <c r="AV8" s="60">
        <v>10</v>
      </c>
      <c r="AW8" s="60">
        <v>3</v>
      </c>
      <c r="AX8" s="60">
        <v>622</v>
      </c>
      <c r="AY8" s="60">
        <v>597</v>
      </c>
      <c r="AZ8" s="60">
        <v>36</v>
      </c>
      <c r="BA8" s="60">
        <v>26</v>
      </c>
      <c r="BB8" s="60">
        <v>87</v>
      </c>
      <c r="BC8" s="60">
        <v>7646</v>
      </c>
      <c r="BD8" s="60">
        <v>53</v>
      </c>
      <c r="BE8" s="60">
        <v>33</v>
      </c>
      <c r="BF8" s="59">
        <v>58.5</v>
      </c>
      <c r="BG8" s="59">
        <v>59.1</v>
      </c>
      <c r="BH8" s="59">
        <v>5.6</v>
      </c>
      <c r="BI8" s="59">
        <v>41.8</v>
      </c>
      <c r="BJ8" s="59">
        <v>52.8</v>
      </c>
      <c r="BK8" s="59">
        <v>30.7</v>
      </c>
      <c r="BL8" s="59">
        <v>13.5</v>
      </c>
      <c r="BM8" s="59">
        <v>7.1</v>
      </c>
      <c r="BN8" s="59">
        <v>5.6</v>
      </c>
      <c r="BO8" s="59">
        <v>18.100000000000001</v>
      </c>
      <c r="BP8" s="56">
        <v>12.8</v>
      </c>
      <c r="BQ8" s="60">
        <v>92536</v>
      </c>
      <c r="BR8" s="60">
        <v>103472</v>
      </c>
      <c r="BS8" s="60">
        <v>5153</v>
      </c>
      <c r="BT8" s="61">
        <v>46403</v>
      </c>
      <c r="BU8" s="61">
        <v>76223</v>
      </c>
      <c r="BV8" s="60">
        <v>24379</v>
      </c>
      <c r="BW8" s="60">
        <v>22466</v>
      </c>
      <c r="BX8" s="60">
        <v>4211</v>
      </c>
      <c r="BY8" s="60">
        <v>10653</v>
      </c>
      <c r="BZ8" s="60">
        <v>17717</v>
      </c>
      <c r="CA8" s="58">
        <v>10556</v>
      </c>
      <c r="CB8" s="59" t="s">
        <v>110</v>
      </c>
      <c r="CC8" s="59" t="s">
        <v>110</v>
      </c>
      <c r="CD8" s="59" t="s">
        <v>110</v>
      </c>
      <c r="CE8" s="59" t="s">
        <v>110</v>
      </c>
      <c r="CF8" s="59" t="s">
        <v>110</v>
      </c>
      <c r="CG8" s="59" t="s">
        <v>110</v>
      </c>
      <c r="CH8" s="59" t="s">
        <v>110</v>
      </c>
      <c r="CI8" s="59" t="s">
        <v>110</v>
      </c>
      <c r="CJ8" s="59" t="s">
        <v>110</v>
      </c>
      <c r="CK8" s="59" t="s">
        <v>110</v>
      </c>
      <c r="CL8" s="56" t="s">
        <v>110</v>
      </c>
      <c r="CM8" s="58">
        <v>791229</v>
      </c>
      <c r="CN8" s="58">
        <v>107178</v>
      </c>
      <c r="CO8" s="59" t="s">
        <v>110</v>
      </c>
      <c r="CP8" s="59" t="s">
        <v>110</v>
      </c>
      <c r="CQ8" s="59" t="s">
        <v>110</v>
      </c>
      <c r="CR8" s="59" t="s">
        <v>110</v>
      </c>
      <c r="CS8" s="59" t="s">
        <v>110</v>
      </c>
      <c r="CT8" s="59" t="s">
        <v>110</v>
      </c>
      <c r="CU8" s="59" t="s">
        <v>110</v>
      </c>
      <c r="CV8" s="59" t="s">
        <v>110</v>
      </c>
      <c r="CW8" s="59" t="s">
        <v>110</v>
      </c>
      <c r="CX8" s="59" t="s">
        <v>110</v>
      </c>
      <c r="CY8" s="56" t="s">
        <v>110</v>
      </c>
      <c r="CZ8" s="59">
        <v>97.7</v>
      </c>
      <c r="DA8" s="59">
        <v>17.8</v>
      </c>
      <c r="DB8" s="59">
        <v>0</v>
      </c>
      <c r="DC8" s="59">
        <v>0</v>
      </c>
      <c r="DD8" s="59">
        <v>0</v>
      </c>
      <c r="DE8" s="59">
        <v>165.9</v>
      </c>
      <c r="DF8" s="59">
        <v>1263.5</v>
      </c>
      <c r="DG8" s="59">
        <v>108.5</v>
      </c>
      <c r="DH8" s="59">
        <v>136.19999999999999</v>
      </c>
      <c r="DI8" s="59">
        <v>104.8</v>
      </c>
      <c r="DJ8" s="56">
        <v>72.2</v>
      </c>
      <c r="DK8" s="59">
        <v>90.5</v>
      </c>
      <c r="DL8" s="59">
        <v>91.1</v>
      </c>
      <c r="DM8" s="59">
        <v>48.4</v>
      </c>
      <c r="DN8" s="59">
        <v>63.1</v>
      </c>
      <c r="DO8" s="59">
        <v>80.2</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2024-01-26T06:17:47Z</cp:lastPrinted>
  <dcterms:created xsi:type="dcterms:W3CDTF">2024-01-11T00:08:21Z</dcterms:created>
  <dcterms:modified xsi:type="dcterms:W3CDTF">2024-02-02T05:56:20Z</dcterms:modified>
  <cp:category/>
</cp:coreProperties>
</file>