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ttflsv\ファイルサーバー\13_建設係\999上下水道共通フォルダ\業務全般\14.公営企業決算統計\○経営比較分析表\Ｒ５経営分析表\"/>
    </mc:Choice>
  </mc:AlternateContent>
  <xr:revisionPtr revIDLastSave="0" documentId="13_ncr:1_{2FFF1044-278A-4E57-8B44-EBCF9EAAB535}" xr6:coauthVersionLast="36" xr6:coauthVersionMax="36" xr10:uidLastSave="{00000000-0000-0000-0000-000000000000}"/>
  <workbookProtection workbookAlgorithmName="SHA-512" workbookHashValue="ojcdYGLuOanWaXp8DMBo2ukReUM/lAFcuK/OTLAZMVS5YBszZvIUxnDQ+ehewcB/JwwwAmoemXtDwOTK01s7Ng==" workbookSaltValue="wHw0gSp81OkzRHUlZTGMfQ==" workbookSpinCount="100000" lockStructure="1"/>
  <bookViews>
    <workbookView xWindow="0" yWindow="0" windowWidth="28800" windowHeight="116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AD10" i="4" s="1"/>
  <c r="Q6" i="5"/>
  <c r="W10" i="4" s="1"/>
  <c r="P6" i="5"/>
  <c r="O6" i="5"/>
  <c r="N6" i="5"/>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AL10" i="4"/>
  <c r="P10" i="4"/>
  <c r="I10" i="4"/>
  <c r="B10" i="4"/>
  <c r="AL8" i="4"/>
  <c r="AD8" i="4"/>
  <c r="P8" i="4"/>
  <c r="B8" i="4"/>
  <c r="B6" i="4"/>
</calcChain>
</file>

<file path=xl/sharedStrings.xml><?xml version="1.0" encoding="utf-8"?>
<sst xmlns="http://schemas.openxmlformats.org/spreadsheetml/2006/main" count="238" uniqueCount="120">
  <si>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</si>
  <si>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</si>
  <si>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</si>
  <si>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</si>
  <si>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</si>
  <si>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</si>
  <si>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</si>
  <si>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</si>
  <si>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</si>
  <si>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</si>
  <si>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</si>
  <si>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</si>
  <si>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</si>
  <si>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</si>
  <si>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</si>
  <si>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</si>
  <si>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</si>
  <si>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</si>
  <si>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</si>
  <si>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</si>
  <si>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</si>
  <si>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</si>
  <si>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</si>
  <si>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</si>
  <si>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</si>
  <si>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</si>
  <si>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</si>
  <si>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</si>
  <si>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</si>
  <si>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</si>
  <si>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</si>
  <si>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</si>
  <si>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</si>
  <si>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</si>
  <si>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</si>
  <si>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</si>
  <si>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</si>
  <si>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</si>
  <si>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</si>
  <si>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</si>
  <si>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</si>
  <si>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</si>
  <si>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</si>
  <si>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</si>
  <si>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</si>
  <si>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</si>
  <si>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</si>
  <si>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</si>
  <si>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</si>
  <si>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</si>
  <si>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</si>
  <si>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</si>
  <si>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</si>
  <si>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</si>
  <si>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</si>
  <si>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</si>
  <si>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</si>
  <si>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</si>
  <si>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</si>
  <si>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</si>
  <si>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</si>
  <si>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</si>
  <si>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</si>
  <si>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</si>
  <si>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</si>
  <si>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</si>
  <si>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</si>
  <si>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</si>
  <si>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</si>
  <si>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</si>
  <si>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</si>
  <si>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</si>
  <si>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</si>
  <si>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</si>
  <si>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</si>
  <si>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</si>
  <si>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</si>
  <si>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</si>
  <si>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</si>
  <si>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</si>
  <si>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</si>
  <si>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</si>
  <si>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</si>
  <si>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</si>
  <si>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</si>
  <si>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</si>
  <si>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</si>
  <si>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</si>
  <si>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</si>
  <si>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</si>
  <si>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</si>
  <si>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</si>
  <si>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</si>
  <si>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</si>
  <si>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</si>
  <si>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</si>
  <si>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</si>
  <si>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</si>
  <si>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</si>
  <si>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</si>
  <si>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</si>
  <si>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</si>
  <si>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</si>
  <si>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</si>
  <si>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</si>
  <si>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</si>
  <si>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</si>
  <si>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</si>
  <si>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</si>
  <si>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</si>
  <si>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</si>
  <si>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</si>
  <si>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</si>
  <si>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</si>
  <si>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</si>
  <si>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</si>
  <si>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</si>
  <si>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令和３年度までは再生加速化交付金事業を活用して、地方債償還金より高額な工事を行っていた。このことから、総費用と総収益が増加し収益的収支比率は高い数値となっていた。令和４年度においてはそのような工事がなかったことから収益的収支比率が急激に減少している。
　東日本大震災による避難指示が解除されたものの、集落排水使用者、使用料は震災前より減少しているため、歳入予算不足分を一般会計から繰入することで運営している状況である。収益的収支比率を上昇させるには使用料金の改定が必要であるが、使用者が少ない状態での改定は、使用者一人あたりの負担が大きくなるため、慎重に検討する必要がある。
➄経費回収率
　①で記載した通り、使用者が少ない状態での料金改定は、使用者一人あたりの負担が大きくなるため、慎重に検討する必要がある。
⑦施設利用率
　①で記載した通り、震災前より使用者が減少しているほか、学校など多くの人が農集排を使用する施設が処理区域内からなくなったため低い数値となっている。
⑧水洗化率
　住民の帰還や移住により水栓便所設置済み人口と処理区域内人口の割合が変化したことにより、前年度より増加している。</t>
    <rPh sb="1" eb="3">
      <t>シュウエキ</t>
    </rPh>
    <rPh sb="3" eb="4">
      <t>テキ</t>
    </rPh>
    <rPh sb="4" eb="6">
      <t>シュウシ</t>
    </rPh>
    <rPh sb="6" eb="8">
      <t>ヒリツ</t>
    </rPh>
    <rPh sb="10" eb="12">
      <t>レイワ</t>
    </rPh>
    <rPh sb="13" eb="15">
      <t>ネンド</t>
    </rPh>
    <rPh sb="34" eb="40">
      <t>チホウサイショウカンキン</t>
    </rPh>
    <rPh sb="42" eb="44">
      <t>コウガク</t>
    </rPh>
    <rPh sb="45" eb="47">
      <t>コウジ</t>
    </rPh>
    <rPh sb="48" eb="49">
      <t>オコナ</t>
    </rPh>
    <rPh sb="61" eb="64">
      <t>ソウヒヨウ</t>
    </rPh>
    <rPh sb="65" eb="68">
      <t>ソウシュウエキ</t>
    </rPh>
    <rPh sb="69" eb="71">
      <t>ゾウカ</t>
    </rPh>
    <rPh sb="72" eb="75">
      <t>シュウエキテキ</t>
    </rPh>
    <rPh sb="75" eb="77">
      <t>シュウシ</t>
    </rPh>
    <rPh sb="77" eb="79">
      <t>ヒリツ</t>
    </rPh>
    <rPh sb="80" eb="81">
      <t>タカ</t>
    </rPh>
    <rPh sb="82" eb="84">
      <t>スウチ</t>
    </rPh>
    <rPh sb="91" eb="93">
      <t>レイワ</t>
    </rPh>
    <rPh sb="94" eb="96">
      <t>ネンド</t>
    </rPh>
    <rPh sb="106" eb="108">
      <t>コウジ</t>
    </rPh>
    <rPh sb="117" eb="120">
      <t>シュウエキテキ</t>
    </rPh>
    <rPh sb="120" eb="124">
      <t>シュウシヒリツ</t>
    </rPh>
    <rPh sb="125" eb="127">
      <t>キュウゲキ</t>
    </rPh>
    <rPh sb="128" eb="130">
      <t>ゲンショウ</t>
    </rPh>
    <rPh sb="160" eb="164">
      <t>シュウラクハイスイ</t>
    </rPh>
    <rPh sb="239" eb="241">
      <t>カイテイ</t>
    </rPh>
    <rPh sb="249" eb="252">
      <t>シヨウシャ</t>
    </rPh>
    <rPh sb="260" eb="262">
      <t>カイテイ</t>
    </rPh>
    <rPh sb="264" eb="267">
      <t>シヨウシャ</t>
    </rPh>
    <rPh sb="299" eb="301">
      <t>ケイヒ</t>
    </rPh>
    <rPh sb="301" eb="304">
      <t>カイシュウリツ</t>
    </rPh>
    <rPh sb="308" eb="310">
      <t>キサイ</t>
    </rPh>
    <rPh sb="312" eb="313">
      <t>トオ</t>
    </rPh>
    <rPh sb="326" eb="328">
      <t>リョウキン</t>
    </rPh>
    <rPh sb="328" eb="330">
      <t>カイテイ</t>
    </rPh>
    <rPh sb="332" eb="335">
      <t>シヨウシャ</t>
    </rPh>
    <rPh sb="367" eb="369">
      <t>シセツ</t>
    </rPh>
    <rPh sb="369" eb="372">
      <t>リヨウリツ</t>
    </rPh>
    <rPh sb="376" eb="378">
      <t>キサイ</t>
    </rPh>
    <rPh sb="380" eb="381">
      <t>トオ</t>
    </rPh>
    <rPh sb="383" eb="386">
      <t>シンサイマエ</t>
    </rPh>
    <rPh sb="388" eb="391">
      <t>シヨウシャ</t>
    </rPh>
    <rPh sb="392" eb="394">
      <t>ゲンショウ</t>
    </rPh>
    <rPh sb="401" eb="403">
      <t>ガッコウ</t>
    </rPh>
    <rPh sb="405" eb="406">
      <t>オオ</t>
    </rPh>
    <rPh sb="408" eb="409">
      <t>ヒト</t>
    </rPh>
    <rPh sb="410" eb="413">
      <t>ノウシュウハイ</t>
    </rPh>
    <rPh sb="414" eb="416">
      <t>シヨウ</t>
    </rPh>
    <rPh sb="418" eb="420">
      <t>シセツ</t>
    </rPh>
    <rPh sb="421" eb="426">
      <t>ショリクイキナイ</t>
    </rPh>
    <rPh sb="435" eb="436">
      <t>ヒク</t>
    </rPh>
    <rPh sb="437" eb="439">
      <t>スウチ</t>
    </rPh>
    <rPh sb="448" eb="452">
      <t>スイセンカリツ</t>
    </rPh>
    <rPh sb="454" eb="456">
      <t>ジュウミン</t>
    </rPh>
    <rPh sb="457" eb="459">
      <t>キカン</t>
    </rPh>
    <rPh sb="460" eb="462">
      <t>イジュウ</t>
    </rPh>
    <rPh sb="465" eb="467">
      <t>スイセン</t>
    </rPh>
    <rPh sb="467" eb="469">
      <t>ベンジョ</t>
    </rPh>
    <rPh sb="469" eb="472">
      <t>セッチズ</t>
    </rPh>
    <rPh sb="473" eb="475">
      <t>ジンコウ</t>
    </rPh>
    <rPh sb="476" eb="480">
      <t>ショリクイキ</t>
    </rPh>
    <rPh sb="480" eb="483">
      <t>ナイジンコウ</t>
    </rPh>
    <rPh sb="484" eb="486">
      <t>ワリアイ</t>
    </rPh>
    <rPh sb="487" eb="489">
      <t>ヘンカ</t>
    </rPh>
    <rPh sb="497" eb="500">
      <t>ゼンネンド</t>
    </rPh>
    <rPh sb="502" eb="504">
      <t>ゾウカ</t>
    </rPh>
    <phoneticPr fontId="4"/>
  </si>
  <si>
    <t>　処理施設は平成１０年度及び平成１３年度に２箇所建設されており、建設課から２０年以上経過している。
　処理施設については福島再生加速化交付金を活用し、水処理機器、脱水施設の更新をしている。
　排水管路については東日本大震災にて被害があった部分を農業集落排水施設災害復旧費補助金及び、福島再生加速化交付金を活用して更新しており、令和４年度に完了した。</t>
    <rPh sb="1" eb="3">
      <t>ショリ</t>
    </rPh>
    <rPh sb="3" eb="5">
      <t>シセツ</t>
    </rPh>
    <rPh sb="6" eb="8">
      <t>ヘイセイ</t>
    </rPh>
    <rPh sb="10" eb="12">
      <t>ネンド</t>
    </rPh>
    <rPh sb="12" eb="13">
      <t>オヨ</t>
    </rPh>
    <rPh sb="14" eb="16">
      <t>ヘイセイ</t>
    </rPh>
    <rPh sb="18" eb="20">
      <t>ネンド</t>
    </rPh>
    <rPh sb="22" eb="24">
      <t>カショ</t>
    </rPh>
    <rPh sb="24" eb="26">
      <t>ケンセツ</t>
    </rPh>
    <rPh sb="32" eb="35">
      <t>ケンセツカ</t>
    </rPh>
    <rPh sb="96" eb="98">
      <t>ハイスイ</t>
    </rPh>
    <rPh sb="138" eb="139">
      <t>オヨ</t>
    </rPh>
    <rPh sb="152" eb="154">
      <t>カツヨウ</t>
    </rPh>
    <rPh sb="156" eb="158">
      <t>コウシン</t>
    </rPh>
    <rPh sb="163" eb="165">
      <t>レイワ</t>
    </rPh>
    <rPh sb="166" eb="168">
      <t>ネンド</t>
    </rPh>
    <rPh sb="169" eb="171">
      <t>カンリョウ</t>
    </rPh>
    <phoneticPr fontId="4"/>
  </si>
  <si>
    <t>　大きい設備は近年更新したものの、今後は施設の更新計画等を作成し、年度により大規模な修繕に偏りが生じないように平準化し、施設の延命を図っていくことが重要である。
　農集排使用料の改定は、事業の健全な運営のため必要不可欠であるが、処理人口が少ない状態で料金を改定することは、使用者一人あたりの負担が大きいため、慎重に検討する必要がある。</t>
    <rPh sb="1" eb="2">
      <t>オオ</t>
    </rPh>
    <rPh sb="4" eb="6">
      <t>セツビ</t>
    </rPh>
    <rPh sb="7" eb="9">
      <t>キンネン</t>
    </rPh>
    <rPh sb="9" eb="11">
      <t>コウシン</t>
    </rPh>
    <rPh sb="17" eb="19">
      <t>コンゴ</t>
    </rPh>
    <rPh sb="20" eb="22">
      <t>シセツ</t>
    </rPh>
    <rPh sb="23" eb="25">
      <t>コウシン</t>
    </rPh>
    <rPh sb="25" eb="27">
      <t>ケイカク</t>
    </rPh>
    <rPh sb="27" eb="28">
      <t>ナド</t>
    </rPh>
    <rPh sb="29" eb="31">
      <t>サクセイ</t>
    </rPh>
    <rPh sb="33" eb="35">
      <t>ネンド</t>
    </rPh>
    <rPh sb="38" eb="41">
      <t>ダイキボ</t>
    </rPh>
    <rPh sb="42" eb="44">
      <t>シュウゼン</t>
    </rPh>
    <rPh sb="45" eb="46">
      <t>カタヨ</t>
    </rPh>
    <rPh sb="48" eb="49">
      <t>ショウ</t>
    </rPh>
    <rPh sb="55" eb="58">
      <t>ヘイジュンカ</t>
    </rPh>
    <rPh sb="60" eb="62">
      <t>シセツ</t>
    </rPh>
    <rPh sb="63" eb="65">
      <t>エンメイ</t>
    </rPh>
    <rPh sb="66" eb="67">
      <t>ハカ</t>
    </rPh>
    <rPh sb="74" eb="76">
      <t>ジュウヨウ</t>
    </rPh>
    <rPh sb="82" eb="85">
      <t>ノウシュウハイ</t>
    </rPh>
    <rPh sb="114" eb="116">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</si>
</sst>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13.07</c:v>
                </c:pt>
                <c:pt idx="3">
                  <c:v>0</c:v>
                </c:pt>
                <c:pt idx="4" formatCode="#,##0.00;&quot;△&quot;#,##0.00;&quot;-&quot;">
                  <c:v>1.93</c:v>
                </c:pt>
              </c:numCache>
            </c:numRef>
          </c:val>
          <c:extLst>
            <c:ext xmlns:c16="http://schemas.microsoft.com/office/drawing/2014/chart" uri="{C3380CC4-5D6E-409C-BE32-E72D297353CC}">
              <c16:uniqueId val="{00000000-BEC8-4559-AFF1-DC6249749F6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BEC8-4559-AFF1-DC6249749F6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5.56</c:v>
                </c:pt>
                <c:pt idx="1">
                  <c:v>5.68</c:v>
                </c:pt>
                <c:pt idx="2">
                  <c:v>2.66</c:v>
                </c:pt>
                <c:pt idx="3">
                  <c:v>5.19</c:v>
                </c:pt>
                <c:pt idx="4">
                  <c:v>5.07</c:v>
                </c:pt>
              </c:numCache>
            </c:numRef>
          </c:val>
          <c:extLst>
            <c:ext xmlns:c16="http://schemas.microsoft.com/office/drawing/2014/chart" uri="{C3380CC4-5D6E-409C-BE32-E72D297353CC}">
              <c16:uniqueId val="{00000000-FE6D-494D-AE44-CD05BA1550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E6D-494D-AE44-CD05BA1550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90.64</c:v>
                </c:pt>
                <c:pt idx="1">
                  <c:v>78.239999999999995</c:v>
                </c:pt>
                <c:pt idx="2">
                  <c:v>81.78</c:v>
                </c:pt>
                <c:pt idx="3">
                  <c:v>92.54</c:v>
                </c:pt>
                <c:pt idx="4">
                  <c:v>94.07</c:v>
                </c:pt>
              </c:numCache>
            </c:numRef>
          </c:val>
          <c:extLst>
            <c:ext xmlns:c16="http://schemas.microsoft.com/office/drawing/2014/chart" uri="{C3380CC4-5D6E-409C-BE32-E72D297353CC}">
              <c16:uniqueId val="{00000000-6CEA-4B39-8D4E-DED0CED5788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CEA-4B39-8D4E-DED0CED5788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92.79</c:v>
                </c:pt>
                <c:pt idx="1">
                  <c:v>154.57</c:v>
                </c:pt>
                <c:pt idx="2">
                  <c:v>131.80000000000001</c:v>
                </c:pt>
                <c:pt idx="3">
                  <c:v>143.68</c:v>
                </c:pt>
                <c:pt idx="4">
                  <c:v>50.1</c:v>
                </c:pt>
              </c:numCache>
            </c:numRef>
          </c:val>
          <c:extLst>
            <c:ext xmlns:c16="http://schemas.microsoft.com/office/drawing/2014/chart" uri="{C3380CC4-5D6E-409C-BE32-E72D297353CC}">
              <c16:uniqueId val="{00000000-8A05-4EF3-BCE5-1FD543C0B51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05-4EF3-BCE5-1FD543C0B51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56-4701-8067-EC77BBF7C5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56-4701-8067-EC77BBF7C5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53-4BD0-9A3E-86D5515400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53-4BD0-9A3E-86D5515400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86-4EE1-86CE-23727B11C0C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86-4EE1-86CE-23727B11C0C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A5-4853-B726-A26D997D0F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A5-4853-B726-A26D997D0F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2CA-4325-847B-917280263A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2CA-4325-847B-917280263A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formatCode="#,##0.00;&quot;△&quot;#,##0.00">
                  <c:v>0</c:v>
                </c:pt>
                <c:pt idx="1">
                  <c:v>5.8</c:v>
                </c:pt>
                <c:pt idx="2">
                  <c:v>4.67</c:v>
                </c:pt>
                <c:pt idx="3">
                  <c:v>12.35</c:v>
                </c:pt>
                <c:pt idx="4">
                  <c:v>29.89</c:v>
                </c:pt>
              </c:numCache>
            </c:numRef>
          </c:val>
          <c:extLst>
            <c:ext xmlns:c16="http://schemas.microsoft.com/office/drawing/2014/chart" uri="{C3380CC4-5D6E-409C-BE32-E72D297353CC}">
              <c16:uniqueId val="{00000000-2D73-46BB-A455-B5BF909D94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2D73-46BB-A455-B5BF909D94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8107.84</c:v>
                </c:pt>
                <c:pt idx="2">
                  <c:v>7723.2</c:v>
                </c:pt>
                <c:pt idx="3">
                  <c:v>2970.84</c:v>
                </c:pt>
                <c:pt idx="4">
                  <c:v>1140.05</c:v>
                </c:pt>
              </c:numCache>
            </c:numRef>
          </c:val>
          <c:extLst>
            <c:ext xmlns:c16="http://schemas.microsoft.com/office/drawing/2014/chart" uri="{C3380CC4-5D6E-409C-BE32-E72D297353CC}">
              <c16:uniqueId val="{00000000-71ED-47C3-9FC9-1A458A5AD0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1ED-47C3-9FC9-1A458A5AD0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O22" zoomScaleNormal="100"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飯舘村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4824</v>
      </c>
      <c r="AM8" s="46"/>
      <c r="AN8" s="46"/>
      <c r="AO8" s="46"/>
      <c r="AP8" s="46"/>
      <c r="AQ8" s="46"/>
      <c r="AR8" s="46"/>
      <c r="AS8" s="46"/>
      <c r="AT8" s="45">
        <f>データ!T6</f>
        <v>230.13</v>
      </c>
      <c r="AU8" s="45"/>
      <c r="AV8" s="45"/>
      <c r="AW8" s="45"/>
      <c r="AX8" s="45"/>
      <c r="AY8" s="45"/>
      <c r="AZ8" s="45"/>
      <c r="BA8" s="45"/>
      <c r="BB8" s="45">
        <f>データ!U6</f>
        <v>20.96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27.25</v>
      </c>
      <c r="Q10" s="45"/>
      <c r="R10" s="45"/>
      <c r="S10" s="45"/>
      <c r="T10" s="45"/>
      <c r="U10" s="45"/>
      <c r="V10" s="45"/>
      <c r="W10" s="45">
        <f>データ!Q6</f>
        <v>167.33</v>
      </c>
      <c r="X10" s="45"/>
      <c r="Y10" s="45"/>
      <c r="Z10" s="45"/>
      <c r="AA10" s="45"/>
      <c r="AB10" s="45"/>
      <c r="AC10" s="45"/>
      <c r="AD10" s="46">
        <f>データ!R6</f>
        <v>4400</v>
      </c>
      <c r="AE10" s="46"/>
      <c r="AF10" s="46"/>
      <c r="AG10" s="46"/>
      <c r="AH10" s="46"/>
      <c r="AI10" s="46"/>
      <c r="AJ10" s="46"/>
      <c r="AK10" s="2"/>
      <c r="AL10" s="46">
        <f>データ!V6</f>
        <v>1299</v>
      </c>
      <c r="AM10" s="46"/>
      <c r="AN10" s="46"/>
      <c r="AO10" s="46"/>
      <c r="AP10" s="46"/>
      <c r="AQ10" s="46"/>
      <c r="AR10" s="46"/>
      <c r="AS10" s="46"/>
      <c r="AT10" s="45">
        <f>データ!W6</f>
        <v>1.53</v>
      </c>
      <c r="AU10" s="45"/>
      <c r="AV10" s="45"/>
      <c r="AW10" s="45"/>
      <c r="AX10" s="45"/>
      <c r="AY10" s="45"/>
      <c r="AZ10" s="45"/>
      <c r="BA10" s="45"/>
      <c r="BB10" s="45">
        <f>データ!X6</f>
        <v>849.02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Hpa/AOyjZCfgE3UH5TfGHkdyMfRkRabc1b5FEa95GNayKzEIon8g5RQYYDTKUDCwM5tdDqFVPz1x7JY6fd/nYg==" saltValue="D40t+y1A7E8rYD1UWnQi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75647</v>
      </c>
      <c r="D6" s="19">
        <f t="shared" si="3"/>
        <v>47</v>
      </c>
      <c r="E6" s="19">
        <f t="shared" si="3"/>
        <v>17</v>
      </c>
      <c r="F6" s="19">
        <f t="shared" si="3"/>
        <v>5</v>
      </c>
      <c r="G6" s="19">
        <f t="shared" si="3"/>
        <v>0</v>
      </c>
      <c r="H6" s="19" t="str">
        <f t="shared" si="3"/>
        <v>福島県　飯舘村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27.25</v>
      </c>
      <c r="Q6" s="20">
        <f t="shared" si="3"/>
        <v>167.33</v>
      </c>
      <c r="R6" s="20">
        <f t="shared" si="3"/>
        <v>4400</v>
      </c>
      <c r="S6" s="20">
        <f t="shared" si="3"/>
        <v>4824</v>
      </c>
      <c r="T6" s="20">
        <f t="shared" si="3"/>
        <v>230.13</v>
      </c>
      <c r="U6" s="20">
        <f t="shared" si="3"/>
        <v>20.96</v>
      </c>
      <c r="V6" s="20">
        <f t="shared" si="3"/>
        <v>1299</v>
      </c>
      <c r="W6" s="20">
        <f t="shared" si="3"/>
        <v>1.53</v>
      </c>
      <c r="X6" s="20">
        <f t="shared" si="3"/>
        <v>849.02</v>
      </c>
      <c r="Y6" s="21">
        <f>IF(Y7="",NA(),Y7)</f>
        <v>92.79</v>
      </c>
      <c r="Z6" s="21">
        <f t="shared" ref="Z6:AH6" si="4">IF(Z7="",NA(),Z7)</f>
        <v>154.57</v>
      </c>
      <c r="AA6" s="21">
        <f t="shared" si="4"/>
        <v>131.80000000000001</v>
      </c>
      <c r="AB6" s="21">
        <f t="shared" si="4"/>
        <v>143.68</v>
      </c>
      <c r="AC6" s="21">
        <f t="shared" si="4"/>
        <v>50.1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0">
        <f>IF(BQ7="",NA(),BQ7)</f>
        <v>0</v>
      </c>
      <c r="BR6" s="21">
        <f t="shared" ref="BR6:BZ6" si="8">IF(BR7="",NA(),BR7)</f>
        <v>5.8</v>
      </c>
      <c r="BS6" s="21">
        <f t="shared" si="8"/>
        <v>4.67</v>
      </c>
      <c r="BT6" s="21">
        <f t="shared" si="8"/>
        <v>12.35</v>
      </c>
      <c r="BU6" s="21">
        <f t="shared" si="8"/>
        <v>29.89</v>
      </c>
      <c r="BV6" s="21">
        <f t="shared" si="8"/>
        <v>57.77</v>
      </c>
      <c r="BW6" s="21">
        <f t="shared" si="8"/>
        <v>57.31</v>
      </c>
      <c r="BX6" s="21">
        <f t="shared" si="8"/>
        <v>57.08</v>
      </c>
      <c r="BY6" s="21">
        <f t="shared" si="8"/>
        <v>56.26</v>
      </c>
      <c r="BZ6" s="21">
        <f t="shared" si="8"/>
        <v>52.94</v>
      </c>
      <c r="CA6" s="20" t="str">
        <f>IF(CA7="","",IF(CA7="-","【-】","【"&amp;SUBSTITUTE(TEXT(CA7,"#,##0.00"),"-","△")&amp;"】"))</f>
        <v>【57.02】</v>
      </c>
      <c r="CB6" s="21" t="str">
        <f>IF(CB7="",NA(),CB7)</f>
        <v>-</v>
      </c>
      <c r="CC6" s="21">
        <f t="shared" ref="CC6:CK6" si="9">IF(CC7="",NA(),CC7)</f>
        <v>8107.84</v>
      </c>
      <c r="CD6" s="21">
        <f t="shared" si="9"/>
        <v>7723.2</v>
      </c>
      <c r="CE6" s="21">
        <f t="shared" si="9"/>
        <v>2970.84</v>
      </c>
      <c r="CF6" s="21">
        <f t="shared" si="9"/>
        <v>1140.05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5.56</v>
      </c>
      <c r="CN6" s="21">
        <f t="shared" ref="CN6:CV6" si="10">IF(CN7="",NA(),CN7)</f>
        <v>5.68</v>
      </c>
      <c r="CO6" s="21">
        <f t="shared" si="10"/>
        <v>2.66</v>
      </c>
      <c r="CP6" s="21">
        <f t="shared" si="10"/>
        <v>5.19</v>
      </c>
      <c r="CQ6" s="21">
        <f t="shared" si="10"/>
        <v>5.07</v>
      </c>
      <c r="CR6" s="21">
        <f t="shared" si="10"/>
        <v>50.68</v>
      </c>
      <c r="CS6" s="21">
        <f t="shared" si="10"/>
        <v>50.14</v>
      </c>
      <c r="CT6" s="21">
        <f t="shared" si="10"/>
        <v>54.83</v>
      </c>
      <c r="CU6" s="21">
        <f t="shared" si="10"/>
        <v>66.53</v>
      </c>
      <c r="CV6" s="21">
        <f t="shared" si="10"/>
        <v>52.35</v>
      </c>
      <c r="CW6" s="20" t="str">
        <f>IF(CW7="","",IF(CW7="-","【-】","【"&amp;SUBSTITUTE(TEXT(CW7,"#,##0.00"),"-","△")&amp;"】"))</f>
        <v>【52.55】</v>
      </c>
      <c r="CX6" s="21">
        <f>IF(CX7="",NA(),CX7)</f>
        <v>90.64</v>
      </c>
      <c r="CY6" s="21">
        <f t="shared" ref="CY6:DG6" si="11">IF(CY7="",NA(),CY7)</f>
        <v>78.239999999999995</v>
      </c>
      <c r="CZ6" s="21">
        <f t="shared" si="11"/>
        <v>81.78</v>
      </c>
      <c r="DA6" s="21">
        <f t="shared" si="11"/>
        <v>92.54</v>
      </c>
      <c r="DB6" s="21">
        <f t="shared" si="11"/>
        <v>94.07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13.07</v>
      </c>
      <c r="EH6" s="20">
        <f t="shared" si="14"/>
        <v>0</v>
      </c>
      <c r="EI6" s="21">
        <f t="shared" si="14"/>
        <v>1.93</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75647</v>
      </c>
      <c r="D7" s="23">
        <v>47</v>
      </c>
      <c r="E7" s="23">
        <v>17</v>
      </c>
      <c r="F7" s="23">
        <v>5</v>
      </c>
      <c r="G7" s="23">
        <v>0</v>
      </c>
      <c r="H7" s="23" t="s">
        <v>98</v>
      </c>
      <c r="I7" s="23" t="s">
        <v>99</v>
      </c>
      <c r="J7" s="23" t="s">
        <v>100</v>
      </c>
      <c r="K7" s="23" t="s">
        <v>101</v>
      </c>
      <c r="L7" s="23" t="s">
        <v>102</v>
      </c>
      <c r="M7" s="23" t="s">
        <v>103</v>
      </c>
      <c r="N7" s="24" t="s">
        <v>104</v>
      </c>
      <c r="O7" s="24" t="s">
        <v>105</v>
      </c>
      <c r="P7" s="24">
        <v>27.25</v>
      </c>
      <c r="Q7" s="24">
        <v>167.33</v>
      </c>
      <c r="R7" s="24">
        <v>4400</v>
      </c>
      <c r="S7" s="24">
        <v>4824</v>
      </c>
      <c r="T7" s="24">
        <v>230.13</v>
      </c>
      <c r="U7" s="24">
        <v>20.96</v>
      </c>
      <c r="V7" s="24">
        <v>1299</v>
      </c>
      <c r="W7" s="24">
        <v>1.53</v>
      </c>
      <c r="X7" s="24">
        <v>849.02</v>
      </c>
      <c r="Y7" s="24">
        <v>92.79</v>
      </c>
      <c r="Z7" s="24">
        <v>154.57</v>
      </c>
      <c r="AA7" s="24">
        <v>131.80000000000001</v>
      </c>
      <c r="AB7" s="24">
        <v>143.68</v>
      </c>
      <c r="AC7" s="24">
        <v>50.1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v>0</v>
      </c>
      <c r="BH7" s="24">
        <v>0</v>
      </c>
      <c r="BI7" s="24">
        <v>0</v>
      </c>
      <c r="BJ7" s="24">
        <v>0</v>
      </c>
      <c r="BK7" s="24">
        <v>789.46</v>
      </c>
      <c r="BL7" s="24">
        <v>826.83</v>
      </c>
      <c r="BM7" s="24">
        <v>867.83</v>
      </c>
      <c r="BN7" s="24">
        <v>791.76</v>
      </c>
      <c r="BO7" s="24">
        <v>900.82</v>
      </c>
      <c r="BP7" s="24">
        <v>809.19</v>
      </c>
      <c r="BQ7" s="24">
        <v>0</v>
      </c>
      <c r="BR7" s="24">
        <v>5.8</v>
      </c>
      <c r="BS7" s="24">
        <v>4.67</v>
      </c>
      <c r="BT7" s="24">
        <v>12.35</v>
      </c>
      <c r="BU7" s="24">
        <v>29.89</v>
      </c>
      <c r="BV7" s="24">
        <v>57.77</v>
      </c>
      <c r="BW7" s="24">
        <v>57.31</v>
      </c>
      <c r="BX7" s="24">
        <v>57.08</v>
      </c>
      <c r="BY7" s="24">
        <v>56.26</v>
      </c>
      <c r="BZ7" s="24">
        <v>52.94</v>
      </c>
      <c r="CA7" s="24">
        <v>57.02</v>
      </c>
      <c r="CB7" s="24" t="s">
        <v>104</v>
      </c>
      <c r="CC7" s="24">
        <v>8107.84</v>
      </c>
      <c r="CD7" s="24">
        <v>7723.2</v>
      </c>
      <c r="CE7" s="24">
        <v>2970.84</v>
      </c>
      <c r="CF7" s="24">
        <v>1140.05</v>
      </c>
      <c r="CG7" s="24">
        <v>274.35000000000002</v>
      </c>
      <c r="CH7" s="24">
        <v>273.52</v>
      </c>
      <c r="CI7" s="24">
        <v>274.99</v>
      </c>
      <c r="CJ7" s="24">
        <v>282.08999999999997</v>
      </c>
      <c r="CK7" s="24">
        <v>303.27999999999997</v>
      </c>
      <c r="CL7" s="24">
        <v>273.68</v>
      </c>
      <c r="CM7" s="24">
        <v>5.56</v>
      </c>
      <c r="CN7" s="24">
        <v>5.68</v>
      </c>
      <c r="CO7" s="24">
        <v>2.66</v>
      </c>
      <c r="CP7" s="24">
        <v>5.19</v>
      </c>
      <c r="CQ7" s="24">
        <v>5.07</v>
      </c>
      <c r="CR7" s="24">
        <v>50.68</v>
      </c>
      <c r="CS7" s="24">
        <v>50.14</v>
      </c>
      <c r="CT7" s="24">
        <v>54.83</v>
      </c>
      <c r="CU7" s="24">
        <v>66.53</v>
      </c>
      <c r="CV7" s="24">
        <v>52.35</v>
      </c>
      <c r="CW7" s="24">
        <v>52.55</v>
      </c>
      <c r="CX7" s="24">
        <v>90.64</v>
      </c>
      <c r="CY7" s="24">
        <v>78.239999999999995</v>
      </c>
      <c r="CZ7" s="24">
        <v>81.78</v>
      </c>
      <c r="DA7" s="24">
        <v>92.54</v>
      </c>
      <c r="DB7" s="24">
        <v>94.07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13.07</v>
      </c>
      <c r="EH7" s="24">
        <v>0</v>
      </c>
      <c r="EI7" s="24">
        <v>1.93</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2024-01-31T00:37:09Z</cp:lastPrinted>
  <dcterms:created xsi:type="dcterms:W3CDTF">2023-12-12T02:52:54Z</dcterms:created>
  <dcterms:modified xsi:type="dcterms:W3CDTF">2024-01-31T00:37:25Z</dcterms:modified>
  <cp:category/>
</cp:coreProperties>
</file>