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3(令和5年度)\料金会計係\13_経営比較分析表\下水道【経営比較分析表】2022_075477_47_1718\"/>
    </mc:Choice>
  </mc:AlternateContent>
  <xr:revisionPtr revIDLastSave="0" documentId="13_ncr:1_{D266AAC3-E325-410B-B79E-7901F031BDB5}" xr6:coauthVersionLast="43" xr6:coauthVersionMax="43" xr10:uidLastSave="{00000000-0000-0000-0000-000000000000}"/>
  <workbookProtection workbookAlgorithmName="SHA-512" workbookHashValue="uI4E2MDoVzl2nu9SWtIjk2UNpxcMqpwW1HEIGRktT9xA+8hd51QOmJhums6OL+lwEToRlY8k0p63POjQ0vvNWA==" workbookSaltValue="GYXulKv3aqd2bx9AWRtjlg=="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B10" i="4"/>
  <c r="AL8" i="4"/>
  <c r="P8" i="4"/>
  <c r="I8" i="4"/>
</calcChain>
</file>

<file path=xl/sharedStrings.xml><?xml version="1.0" encoding="utf-8"?>
<sst xmlns="http://schemas.openxmlformats.org/spreadsheetml/2006/main" count="262" uniqueCount="121">
  <si>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</si>
  <si>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</si>
  <si>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</si>
  <si>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</si>
  <si>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</si>
  <si>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</si>
  <si>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</si>
  <si>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</si>
  <si>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</si>
  <si>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</si>
  <si>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</si>
  <si>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</si>
  <si>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</si>
  <si>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</si>
  <si>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</si>
  <si>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</si>
  <si>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</si>
  <si>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</si>
  <si>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</si>
  <si>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</si>
  <si>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</si>
  <si>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</si>
  <si>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</si>
  <si>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</si>
  <si>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</si>
  <si>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</si>
  <si>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</si>
  <si>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</si>
  <si>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</si>
  <si>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</si>
  <si>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</si>
  <si>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</si>
  <si>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</si>
  <si>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</si>
  <si>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</si>
  <si>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</si>
  <si>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</si>
  <si>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</si>
  <si>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</si>
  <si>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</si>
  <si>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</si>
  <si>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</si>
  <si>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</si>
  <si>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</si>
  <si>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</si>
  <si>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</si>
  <si>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</si>
  <si>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</si>
  <si>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</si>
  <si>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</si>
  <si>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</si>
  <si>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</si>
  <si>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</si>
  <si>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</si>
  <si>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</si>
  <si>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</si>
  <si>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</si>
  <si>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</si>
  <si>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</si>
  <si>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</si>
  <si>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</si>
  <si>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</si>
  <si>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</si>
  <si>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</si>
  <si>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</si>
  <si>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</si>
  <si>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</si>
  <si>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</si>
  <si>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</si>
  <si>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</si>
  <si>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</si>
  <si>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</si>
  <si>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</si>
  <si>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</si>
  <si>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</si>
  <si>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</si>
  <si>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</si>
  <si>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</si>
  <si>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</si>
  <si>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</si>
  <si>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</si>
  <si>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</si>
  <si>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</si>
  <si>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</si>
  <si>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</si>
  <si>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</si>
  <si>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</si>
  <si>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</si>
  <si>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</si>
  <si>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</si>
  <si>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</si>
  <si>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</si>
  <si>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</si>
  <si>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</si>
  <si>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</si>
  <si>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</si>
  <si>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</si>
  <si>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</si>
  <si>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</si>
  <si>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</si>
  <si>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</si>
  <si>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</si>
  <si>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</si>
  <si>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</si>
  <si>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</si>
  <si>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</si>
  <si>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</si>
  <si>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</si>
  <si>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</si>
  <si>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</si>
  <si>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</si>
  <si>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</si>
  <si>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</si>
  <si>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</si>
  <si>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</si>
  <si>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</si>
  <si>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</si>
  <si>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</si>
  <si>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・収益的収支比率が100％を超えているが、その内容は、東京電力ホールディングスの損害賠償及び一般会計繰入金となっており、経費回収率が29.17％と多くの費用を回収できていないことがわかる。
　双葉町、富岡町の共同発注による業務の合理化や農業集落排水事業と下水道事業の統合を行い、経営改善を行っているが、浪江町の将来人口は、浪江町の復興状況により大きく変化するため、資産の適正規模や収益の見通しは困難な状況にある。
　さらに、東京電力ホールディングスの賠償は、収益が増えると賠償金が減るため、構造的に収益が増えない仕組みとなっており、公営企業法の適用、経営戦略の見直し、料金改定に向けた議論と合わせて、東京電力ホールディングスとの協議を継続的に行い、経営努力による収益の向上を図っていく必要がある。
　施設利用率が平均値より高くなっているが、不明水の流入が多く、実際には余裕があることが考えられるため、農業集落排水事業を統合し、今後の大規模更新投資の際に、将来を予測した施設の最適化を図っている。</t>
    <rPh sb="1" eb="8">
      <t>シュウエキテキシュウシヒリツ</t>
    </rPh>
    <rPh sb="14" eb="15">
      <t>コ</t>
    </rPh>
    <rPh sb="23" eb="25">
      <t>ナイヨウ</t>
    </rPh>
    <rPh sb="27" eb="31">
      <t>トウキョウデンリョク</t>
    </rPh>
    <rPh sb="40" eb="44">
      <t>ソンガイバイショウ</t>
    </rPh>
    <rPh sb="44" eb="45">
      <t>オヨ</t>
    </rPh>
    <rPh sb="46" eb="50">
      <t>イッパンカイケイ</t>
    </rPh>
    <rPh sb="50" eb="53">
      <t>クリイレキン</t>
    </rPh>
    <rPh sb="60" eb="65">
      <t>ケイヒカイシュウリツ</t>
    </rPh>
    <rPh sb="73" eb="74">
      <t>オオ</t>
    </rPh>
    <rPh sb="76" eb="78">
      <t>ヒヨウ</t>
    </rPh>
    <rPh sb="79" eb="81">
      <t>カイシュウ</t>
    </rPh>
    <rPh sb="96" eb="99">
      <t>フタバマチ</t>
    </rPh>
    <rPh sb="100" eb="103">
      <t>トミオカマチ</t>
    </rPh>
    <rPh sb="104" eb="108">
      <t>キョウドウハッチュウ</t>
    </rPh>
    <rPh sb="118" eb="126">
      <t>ノウギョウシュウラクハイスイジギョウ</t>
    </rPh>
    <rPh sb="127" eb="132">
      <t>ゲスイドウジギョウ</t>
    </rPh>
    <rPh sb="133" eb="135">
      <t>トウゴウ</t>
    </rPh>
    <rPh sb="136" eb="137">
      <t>オコナ</t>
    </rPh>
    <rPh sb="139" eb="141">
      <t>ケイエイ</t>
    </rPh>
    <rPh sb="141" eb="143">
      <t>カイゼン</t>
    </rPh>
    <rPh sb="144" eb="145">
      <t>オコナ</t>
    </rPh>
    <rPh sb="151" eb="154">
      <t>ナミエマチ</t>
    </rPh>
    <rPh sb="155" eb="157">
      <t>ショウライ</t>
    </rPh>
    <rPh sb="157" eb="159">
      <t>ジンコウ</t>
    </rPh>
    <rPh sb="161" eb="164">
      <t>ナミエマチ</t>
    </rPh>
    <rPh sb="165" eb="169">
      <t>フッコウジョウキョウ</t>
    </rPh>
    <rPh sb="172" eb="173">
      <t>オオ</t>
    </rPh>
    <rPh sb="175" eb="177">
      <t>ヘンカ</t>
    </rPh>
    <rPh sb="182" eb="184">
      <t>シサン</t>
    </rPh>
    <rPh sb="185" eb="187">
      <t>テキセイ</t>
    </rPh>
    <rPh sb="187" eb="189">
      <t>キボ</t>
    </rPh>
    <rPh sb="190" eb="192">
      <t>シュウエキ</t>
    </rPh>
    <rPh sb="193" eb="195">
      <t>ミトオ</t>
    </rPh>
    <rPh sb="212" eb="216">
      <t>トウキョウデンリョク</t>
    </rPh>
    <rPh sb="225" eb="227">
      <t>バイショウ</t>
    </rPh>
    <rPh sb="229" eb="231">
      <t>シュウエキ</t>
    </rPh>
    <rPh sb="232" eb="233">
      <t>フ</t>
    </rPh>
    <rPh sb="236" eb="239">
      <t>バイショウキン</t>
    </rPh>
    <rPh sb="240" eb="241">
      <t>ヘ</t>
    </rPh>
    <rPh sb="245" eb="248">
      <t>コウゾウテキ</t>
    </rPh>
    <rPh sb="249" eb="251">
      <t>シュウエキ</t>
    </rPh>
    <rPh sb="252" eb="253">
      <t>フ</t>
    </rPh>
    <rPh sb="256" eb="258">
      <t>シク</t>
    </rPh>
    <rPh sb="266" eb="270">
      <t>コウエイキギョウ</t>
    </rPh>
    <rPh sb="270" eb="271">
      <t>ホウ</t>
    </rPh>
    <rPh sb="275" eb="279">
      <t>ケイエイセンリャク</t>
    </rPh>
    <rPh sb="280" eb="282">
      <t>ミナオ</t>
    </rPh>
    <rPh sb="284" eb="288">
      <t>リョウキンカイテイ</t>
    </rPh>
    <rPh sb="289" eb="290">
      <t>ム</t>
    </rPh>
    <rPh sb="292" eb="294">
      <t>ギロン</t>
    </rPh>
    <rPh sb="295" eb="296">
      <t>ア</t>
    </rPh>
    <rPh sb="300" eb="304">
      <t>トウキョウデンリョク</t>
    </rPh>
    <rPh sb="314" eb="316">
      <t>キョウギ</t>
    </rPh>
    <rPh sb="317" eb="320">
      <t>ケイゾクテキ</t>
    </rPh>
    <rPh sb="321" eb="322">
      <t>オコナ</t>
    </rPh>
    <rPh sb="324" eb="328">
      <t>ケイエイドリョク</t>
    </rPh>
    <rPh sb="331" eb="333">
      <t>シュウエキ</t>
    </rPh>
    <rPh sb="334" eb="336">
      <t>コウジョウ</t>
    </rPh>
    <rPh sb="337" eb="338">
      <t>ハカ</t>
    </rPh>
    <rPh sb="342" eb="344">
      <t>ヒツヨウ</t>
    </rPh>
    <rPh sb="356" eb="359">
      <t>ヘイキンチ</t>
    </rPh>
    <rPh sb="361" eb="362">
      <t>タカ</t>
    </rPh>
    <rPh sb="400" eb="408">
      <t>ノウギョウシュウラクハイスイジギョウ</t>
    </rPh>
    <phoneticPr fontId="4"/>
  </si>
  <si>
    <t>・東日本大震災により、管渠及び処理場の下水道施設が被災し、施設の災害復旧工事を行ったことにより、一定程度の施設の更新が行われたものの、下水道事業開始当初（S54年度）に整備した管渠が徐々に耐用年数を迎えてくる。
　このため、令和6年度に中長期的なストックマネージメント計画を策定し、計画的な改築更新を行うことで更新費用の低減を平準化を図っていく必要がある。</t>
    <rPh sb="112" eb="114">
      <t>レイワ</t>
    </rPh>
    <rPh sb="115" eb="117">
      <t>ネンド</t>
    </rPh>
    <rPh sb="118" eb="122">
      <t>チュウチョウキテキ</t>
    </rPh>
    <rPh sb="137" eb="139">
      <t>サクテイ</t>
    </rPh>
    <rPh sb="172" eb="174">
      <t>ヒツヨウ</t>
    </rPh>
    <phoneticPr fontId="4"/>
  </si>
  <si>
    <t>・収益の構造上の問題、施設の適正規模、人口予測、将来の施設の更新など非常に厳しい状況が続いているが、公営企業法の適用後の企業会計に合わせ、経営戦略の見直し収益向上の障害となっている問題点を一つ一つ解決し、経営改善を行っていく必要がある。</t>
    <rPh sb="1" eb="3">
      <t>シュウエキ</t>
    </rPh>
    <rPh sb="4" eb="6">
      <t>コウゾウ</t>
    </rPh>
    <rPh sb="6" eb="7">
      <t>ジョウ</t>
    </rPh>
    <rPh sb="8" eb="10">
      <t>モンダイ</t>
    </rPh>
    <rPh sb="11" eb="13">
      <t>シセツ</t>
    </rPh>
    <rPh sb="14" eb="16">
      <t>テキセイ</t>
    </rPh>
    <rPh sb="16" eb="18">
      <t>キボ</t>
    </rPh>
    <rPh sb="19" eb="23">
      <t>ジンコウヨソク</t>
    </rPh>
    <rPh sb="24" eb="26">
      <t>ショウライ</t>
    </rPh>
    <rPh sb="27" eb="29">
      <t>シセツ</t>
    </rPh>
    <rPh sb="30" eb="32">
      <t>コウシン</t>
    </rPh>
    <rPh sb="34" eb="36">
      <t>ヒジョウ</t>
    </rPh>
    <rPh sb="37" eb="38">
      <t>キビ</t>
    </rPh>
    <rPh sb="40" eb="42">
      <t>ジョウキョウ</t>
    </rPh>
    <rPh sb="43" eb="44">
      <t>ツヅ</t>
    </rPh>
    <rPh sb="50" eb="55">
      <t>コウエイキギョウホウ</t>
    </rPh>
    <rPh sb="56" eb="59">
      <t>テキヨウゴ</t>
    </rPh>
    <rPh sb="60" eb="64">
      <t>キギョウカイケイ</t>
    </rPh>
    <rPh sb="65" eb="66">
      <t>ア</t>
    </rPh>
    <rPh sb="69" eb="73">
      <t>ケイエイセンリャク</t>
    </rPh>
    <rPh sb="74" eb="76">
      <t>ミナオ</t>
    </rPh>
    <rPh sb="77" eb="81">
      <t>シュウエキコウジョウ</t>
    </rPh>
    <rPh sb="82" eb="84">
      <t>ショウガイ</t>
    </rPh>
    <rPh sb="90" eb="93">
      <t>モンダイテン</t>
    </rPh>
    <rPh sb="94" eb="95">
      <t>ヒト</t>
    </rPh>
    <rPh sb="96" eb="97">
      <t>ヒト</t>
    </rPh>
    <rPh sb="98" eb="100">
      <t>カイケツ</t>
    </rPh>
    <rPh sb="102" eb="106">
      <t>ケイエイカイゼン</t>
    </rPh>
    <rPh sb="107" eb="108">
      <t>オコナ</t>
    </rPh>
    <rPh sb="112" eb="1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</si>
</sst>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0.56000000000000005</c:v>
                </c:pt>
                <c:pt idx="3">
                  <c:v>0.56000000000000005</c:v>
                </c:pt>
                <c:pt idx="4" formatCode="#,##0.00;&quot;△&quot;#,##0.00">
                  <c:v>0</c:v>
                </c:pt>
              </c:numCache>
            </c:numRef>
          </c:val>
          <c:extLst>
            <c:ext xmlns:c16="http://schemas.microsoft.com/office/drawing/2014/chart" uri="{C3380CC4-5D6E-409C-BE32-E72D297353CC}">
              <c16:uniqueId val="{00000000-AFBD-4F94-A746-4731441657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7.0000000000000007E-2</c:v>
                </c:pt>
              </c:numCache>
            </c:numRef>
          </c:val>
          <c:smooth val="0"/>
          <c:extLst>
            <c:ext xmlns:c16="http://schemas.microsoft.com/office/drawing/2014/chart" uri="{C3380CC4-5D6E-409C-BE32-E72D297353CC}">
              <c16:uniqueId val="{00000001-AFBD-4F94-A746-4731441657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69.94</c:v>
                </c:pt>
                <c:pt idx="3">
                  <c:v>113.21</c:v>
                </c:pt>
                <c:pt idx="4">
                  <c:v>70.34</c:v>
                </c:pt>
              </c:numCache>
            </c:numRef>
          </c:val>
          <c:extLst>
            <c:ext xmlns:c16="http://schemas.microsoft.com/office/drawing/2014/chart" uri="{C3380CC4-5D6E-409C-BE32-E72D297353CC}">
              <c16:uniqueId val="{00000000-86AC-4192-9057-ECE361B3D2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55.78</c:v>
                </c:pt>
                <c:pt idx="4">
                  <c:v>54.86</c:v>
                </c:pt>
              </c:numCache>
            </c:numRef>
          </c:val>
          <c:smooth val="0"/>
          <c:extLst>
            <c:ext xmlns:c16="http://schemas.microsoft.com/office/drawing/2014/chart" uri="{C3380CC4-5D6E-409C-BE32-E72D297353CC}">
              <c16:uniqueId val="{00000001-86AC-4192-9057-ECE361B3D2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8E0-4A88-9317-72C1E20566D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91.78</c:v>
                </c:pt>
                <c:pt idx="4">
                  <c:v>91.37</c:v>
                </c:pt>
              </c:numCache>
            </c:numRef>
          </c:val>
          <c:smooth val="0"/>
          <c:extLst>
            <c:ext xmlns:c16="http://schemas.microsoft.com/office/drawing/2014/chart" uri="{C3380CC4-5D6E-409C-BE32-E72D297353CC}">
              <c16:uniqueId val="{00000001-68E0-4A88-9317-72C1E20566D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141.44</c:v>
                </c:pt>
                <c:pt idx="3">
                  <c:v>106.73</c:v>
                </c:pt>
                <c:pt idx="4">
                  <c:v>113.29</c:v>
                </c:pt>
              </c:numCache>
            </c:numRef>
          </c:val>
          <c:extLst>
            <c:ext xmlns:c16="http://schemas.microsoft.com/office/drawing/2014/chart" uri="{C3380CC4-5D6E-409C-BE32-E72D297353CC}">
              <c16:uniqueId val="{00000000-789C-4235-9275-DD033149132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C-4235-9275-DD033149132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91-4CA8-9DCC-7E302D0C48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1-4CA8-9DCC-7E302D0C48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35-4FF6-A3EC-E862661EAE1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35-4FF6-A3EC-E862661EAE1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4D-4BD0-81D6-9C89B23DEA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D-4BD0-81D6-9C89B23DEA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35-46B2-A203-75D0E1F5AE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35-46B2-A203-75D0E1F5AE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c:v>3300.81</c:v>
                </c:pt>
              </c:numCache>
            </c:numRef>
          </c:val>
          <c:extLst>
            <c:ext xmlns:c16="http://schemas.microsoft.com/office/drawing/2014/chart" uri="{C3380CC4-5D6E-409C-BE32-E72D297353CC}">
              <c16:uniqueId val="{00000000-F90B-4B74-A731-B8A4262CDE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765.48</c:v>
                </c:pt>
                <c:pt idx="4">
                  <c:v>742.08</c:v>
                </c:pt>
              </c:numCache>
            </c:numRef>
          </c:val>
          <c:smooth val="0"/>
          <c:extLst>
            <c:ext xmlns:c16="http://schemas.microsoft.com/office/drawing/2014/chart" uri="{C3380CC4-5D6E-409C-BE32-E72D297353CC}">
              <c16:uniqueId val="{00000001-F90B-4B74-A731-B8A4262CDE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35.299999999999997</c:v>
                </c:pt>
                <c:pt idx="3">
                  <c:v>28.76</c:v>
                </c:pt>
                <c:pt idx="4">
                  <c:v>29.17</c:v>
                </c:pt>
              </c:numCache>
            </c:numRef>
          </c:val>
          <c:extLst>
            <c:ext xmlns:c16="http://schemas.microsoft.com/office/drawing/2014/chart" uri="{C3380CC4-5D6E-409C-BE32-E72D297353CC}">
              <c16:uniqueId val="{00000000-B473-460E-84DF-40916BC400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87.8</c:v>
                </c:pt>
                <c:pt idx="4">
                  <c:v>86.51</c:v>
                </c:pt>
              </c:numCache>
            </c:numRef>
          </c:val>
          <c:smooth val="0"/>
          <c:extLst>
            <c:ext xmlns:c16="http://schemas.microsoft.com/office/drawing/2014/chart" uri="{C3380CC4-5D6E-409C-BE32-E72D297353CC}">
              <c16:uniqueId val="{00000001-B473-460E-84DF-40916BC400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711.26</c:v>
                </c:pt>
                <c:pt idx="3">
                  <c:v>759.24</c:v>
                </c:pt>
                <c:pt idx="4">
                  <c:v>800.02</c:v>
                </c:pt>
              </c:numCache>
            </c:numRef>
          </c:val>
          <c:extLst>
            <c:ext xmlns:c16="http://schemas.microsoft.com/office/drawing/2014/chart" uri="{C3380CC4-5D6E-409C-BE32-E72D297353CC}">
              <c16:uniqueId val="{00000000-4B96-4532-9B92-3EF2C23392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187.69</c:v>
                </c:pt>
                <c:pt idx="4">
                  <c:v>188.24</c:v>
                </c:pt>
              </c:numCache>
            </c:numRef>
          </c:val>
          <c:smooth val="0"/>
          <c:extLst>
            <c:ext xmlns:c16="http://schemas.microsoft.com/office/drawing/2014/chart" uri="{C3380CC4-5D6E-409C-BE32-E72D297353CC}">
              <c16:uniqueId val="{00000001-4B96-4532-9B92-3EF2C23392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2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浪江町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6">
        <f>データ!S6</f>
        <v>15590</v>
      </c>
      <c r="AM8" s="46"/>
      <c r="AN8" s="46"/>
      <c r="AO8" s="46"/>
      <c r="AP8" s="46"/>
      <c r="AQ8" s="46"/>
      <c r="AR8" s="46"/>
      <c r="AS8" s="46"/>
      <c r="AT8" s="45">
        <f>データ!T6</f>
        <v>223.14</v>
      </c>
      <c r="AU8" s="45"/>
      <c r="AV8" s="45"/>
      <c r="AW8" s="45"/>
      <c r="AX8" s="45"/>
      <c r="AY8" s="45"/>
      <c r="AZ8" s="45"/>
      <c r="BA8" s="45"/>
      <c r="BB8" s="45">
        <f>データ!U6</f>
        <v>69.87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38.26</v>
      </c>
      <c r="Q10" s="45"/>
      <c r="R10" s="45"/>
      <c r="S10" s="45"/>
      <c r="T10" s="45"/>
      <c r="U10" s="45"/>
      <c r="V10" s="45"/>
      <c r="W10" s="45">
        <f>データ!Q6</f>
        <v>43.49</v>
      </c>
      <c r="X10" s="45"/>
      <c r="Y10" s="45"/>
      <c r="Z10" s="45"/>
      <c r="AA10" s="45"/>
      <c r="AB10" s="45"/>
      <c r="AC10" s="45"/>
      <c r="AD10" s="46">
        <f>データ!R6</f>
        <v>3300</v>
      </c>
      <c r="AE10" s="46"/>
      <c r="AF10" s="46"/>
      <c r="AG10" s="46"/>
      <c r="AH10" s="46"/>
      <c r="AI10" s="46"/>
      <c r="AJ10" s="46"/>
      <c r="AK10" s="2"/>
      <c r="AL10" s="46">
        <f>データ!V6</f>
        <v>5890</v>
      </c>
      <c r="AM10" s="46"/>
      <c r="AN10" s="46"/>
      <c r="AO10" s="46"/>
      <c r="AP10" s="46"/>
      <c r="AQ10" s="46"/>
      <c r="AR10" s="46"/>
      <c r="AS10" s="46"/>
      <c r="AT10" s="45">
        <f>データ!W6</f>
        <v>3.69</v>
      </c>
      <c r="AU10" s="45"/>
      <c r="AV10" s="45"/>
      <c r="AW10" s="45"/>
      <c r="AX10" s="45"/>
      <c r="AY10" s="45"/>
      <c r="AZ10" s="45"/>
      <c r="BA10" s="45"/>
      <c r="BB10" s="45">
        <f>データ!X6</f>
        <v>1596.21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C1VfAhQO4aYzQHDiEocdJt+tpi7H8F1XReTd+lbc+IwHy3EqH288YCErLWsYKAhV5FRfXvTWhXjgv3jDPR6w0w==" saltValue="Hto6oqPQojrK7bIXsPBV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75477</v>
      </c>
      <c r="D6" s="19">
        <f t="shared" si="3"/>
        <v>47</v>
      </c>
      <c r="E6" s="19">
        <f t="shared" si="3"/>
        <v>17</v>
      </c>
      <c r="F6" s="19">
        <f t="shared" si="3"/>
        <v>1</v>
      </c>
      <c r="G6" s="19">
        <f t="shared" si="3"/>
        <v>0</v>
      </c>
      <c r="H6" s="19" t="str">
        <f t="shared" si="3"/>
        <v>福島県　浪江町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38.26</v>
      </c>
      <c r="Q6" s="20">
        <f t="shared" si="3"/>
        <v>43.49</v>
      </c>
      <c r="R6" s="20">
        <f t="shared" si="3"/>
        <v>3300</v>
      </c>
      <c r="S6" s="20">
        <f t="shared" si="3"/>
        <v>15590</v>
      </c>
      <c r="T6" s="20">
        <f t="shared" si="3"/>
        <v>223.14</v>
      </c>
      <c r="U6" s="20">
        <f t="shared" si="3"/>
        <v>69.87</v>
      </c>
      <c r="V6" s="20">
        <f t="shared" si="3"/>
        <v>5890</v>
      </c>
      <c r="W6" s="20">
        <f t="shared" si="3"/>
        <v>3.69</v>
      </c>
      <c r="X6" s="20">
        <f t="shared" si="3"/>
        <v>1596.21</v>
      </c>
      <c r="Y6" s="21" t="str">
        <f>IF(Y7="",NA(),Y7)</f>
        <v>-</v>
      </c>
      <c r="Z6" s="21" t="str">
        <f t="shared" ref="Z6:AH6" si="4">IF(Z7="",NA(),Z7)</f>
        <v>-</v>
      </c>
      <c r="AA6" s="21">
        <f t="shared" si="4"/>
        <v>141.44</v>
      </c>
      <c r="AB6" s="21">
        <f t="shared" si="4"/>
        <v>106.73</v>
      </c>
      <c r="AC6" s="21">
        <f t="shared" si="4"/>
        <v>113.29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0">
        <f t="shared" si="7"/>
        <v>0</v>
      </c>
      <c r="BI6" s="20">
        <f t="shared" si="7"/>
        <v>0</v>
      </c>
      <c r="BJ6" s="21">
        <f t="shared" si="7"/>
        <v>3300.81</v>
      </c>
      <c r="BK6" s="21" t="str">
        <f t="shared" si="7"/>
        <v>-</v>
      </c>
      <c r="BL6" s="21" t="str">
        <f t="shared" si="7"/>
        <v>-</v>
      </c>
      <c r="BM6" s="21">
        <f t="shared" si="7"/>
        <v>1245.0999999999999</v>
      </c>
      <c r="BN6" s="21">
        <f t="shared" si="7"/>
        <v>765.48</v>
      </c>
      <c r="BO6" s="21">
        <f t="shared" si="7"/>
        <v>742.08</v>
      </c>
      <c r="BP6" s="20" t="str">
        <f>IF(BP7="","",IF(BP7="-","【-】","【"&amp;SUBSTITUTE(TEXT(BP7,"#,##0.00"),"-","△")&amp;"】"))</f>
        <v>【652.82】</v>
      </c>
      <c r="BQ6" s="21" t="str">
        <f>IF(BQ7="",NA(),BQ7)</f>
        <v>-</v>
      </c>
      <c r="BR6" s="21" t="str">
        <f t="shared" ref="BR6:BZ6" si="8">IF(BR7="",NA(),BR7)</f>
        <v>-</v>
      </c>
      <c r="BS6" s="21">
        <f t="shared" si="8"/>
        <v>35.299999999999997</v>
      </c>
      <c r="BT6" s="21">
        <f t="shared" si="8"/>
        <v>28.76</v>
      </c>
      <c r="BU6" s="21">
        <f t="shared" si="8"/>
        <v>29.17</v>
      </c>
      <c r="BV6" s="21" t="str">
        <f t="shared" si="8"/>
        <v>-</v>
      </c>
      <c r="BW6" s="21" t="str">
        <f t="shared" si="8"/>
        <v>-</v>
      </c>
      <c r="BX6" s="21">
        <f t="shared" si="8"/>
        <v>79.77</v>
      </c>
      <c r="BY6" s="21">
        <f t="shared" si="8"/>
        <v>87.8</v>
      </c>
      <c r="BZ6" s="21">
        <f t="shared" si="8"/>
        <v>86.51</v>
      </c>
      <c r="CA6" s="20" t="str">
        <f>IF(CA7="","",IF(CA7="-","【-】","【"&amp;SUBSTITUTE(TEXT(CA7,"#,##0.00"),"-","△")&amp;"】"))</f>
        <v>【97.61】</v>
      </c>
      <c r="CB6" s="21" t="str">
        <f>IF(CB7="",NA(),CB7)</f>
        <v>-</v>
      </c>
      <c r="CC6" s="21" t="str">
        <f t="shared" ref="CC6:CK6" si="9">IF(CC7="",NA(),CC7)</f>
        <v>-</v>
      </c>
      <c r="CD6" s="21">
        <f t="shared" si="9"/>
        <v>711.26</v>
      </c>
      <c r="CE6" s="21">
        <f t="shared" si="9"/>
        <v>759.24</v>
      </c>
      <c r="CF6" s="21">
        <f t="shared" si="9"/>
        <v>800.02</v>
      </c>
      <c r="CG6" s="21" t="str">
        <f t="shared" si="9"/>
        <v>-</v>
      </c>
      <c r="CH6" s="21" t="str">
        <f t="shared" si="9"/>
        <v>-</v>
      </c>
      <c r="CI6" s="21">
        <f t="shared" si="9"/>
        <v>214.56</v>
      </c>
      <c r="CJ6" s="21">
        <f t="shared" si="9"/>
        <v>187.69</v>
      </c>
      <c r="CK6" s="21">
        <f t="shared" si="9"/>
        <v>188.24</v>
      </c>
      <c r="CL6" s="20" t="str">
        <f>IF(CL7="","",IF(CL7="-","【-】","【"&amp;SUBSTITUTE(TEXT(CL7,"#,##0.00"),"-","△")&amp;"】"))</f>
        <v>【138.29】</v>
      </c>
      <c r="CM6" s="21" t="str">
        <f>IF(CM7="",NA(),CM7)</f>
        <v>-</v>
      </c>
      <c r="CN6" s="21" t="str">
        <f t="shared" ref="CN6:CV6" si="10">IF(CN7="",NA(),CN7)</f>
        <v>-</v>
      </c>
      <c r="CO6" s="21">
        <f t="shared" si="10"/>
        <v>69.94</v>
      </c>
      <c r="CP6" s="21">
        <f t="shared" si="10"/>
        <v>113.21</v>
      </c>
      <c r="CQ6" s="21">
        <f t="shared" si="10"/>
        <v>70.34</v>
      </c>
      <c r="CR6" s="21" t="str">
        <f t="shared" si="10"/>
        <v>-</v>
      </c>
      <c r="CS6" s="21" t="str">
        <f t="shared" si="10"/>
        <v>-</v>
      </c>
      <c r="CT6" s="21">
        <f t="shared" si="10"/>
        <v>49.47</v>
      </c>
      <c r="CU6" s="21">
        <f t="shared" si="10"/>
        <v>55.78</v>
      </c>
      <c r="CV6" s="21">
        <f t="shared" si="10"/>
        <v>54.86</v>
      </c>
      <c r="CW6" s="20" t="str">
        <f>IF(CW7="","",IF(CW7="-","【-】","【"&amp;SUBSTITUTE(TEXT(CW7,"#,##0.00"),"-","△")&amp;"】"))</f>
        <v>【59.10】</v>
      </c>
      <c r="CX6" s="21" t="str">
        <f>IF(CX7="",NA(),CX7)</f>
        <v>-</v>
      </c>
      <c r="CY6" s="21" t="str">
        <f t="shared" ref="CY6:DG6" si="11">IF(CY7="",NA(),CY7)</f>
        <v>-</v>
      </c>
      <c r="CZ6" s="20">
        <f t="shared" si="11"/>
        <v>0</v>
      </c>
      <c r="DA6" s="20">
        <f t="shared" si="11"/>
        <v>0</v>
      </c>
      <c r="DB6" s="20">
        <f t="shared" si="11"/>
        <v>0</v>
      </c>
      <c r="DC6" s="21" t="str">
        <f t="shared" si="11"/>
        <v>-</v>
      </c>
      <c r="DD6" s="21" t="str">
        <f t="shared" si="11"/>
        <v>-</v>
      </c>
      <c r="DE6" s="21">
        <f t="shared" si="11"/>
        <v>82.06</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f t="shared" si="14"/>
        <v>0.56000000000000005</v>
      </c>
      <c r="EH6" s="21">
        <f t="shared" si="14"/>
        <v>0.56000000000000005</v>
      </c>
      <c r="EI6" s="20">
        <f t="shared" si="14"/>
        <v>0</v>
      </c>
      <c r="EJ6" s="21" t="str">
        <f t="shared" si="14"/>
        <v>-</v>
      </c>
      <c r="EK6" s="21" t="str">
        <f t="shared" si="14"/>
        <v>-</v>
      </c>
      <c r="EL6" s="21">
        <f t="shared" si="14"/>
        <v>0.32</v>
      </c>
      <c r="EM6" s="21">
        <f t="shared" si="14"/>
        <v>0.1</v>
      </c>
      <c r="EN6" s="21">
        <f t="shared" si="14"/>
        <v>7.0000000000000007E-2</v>
      </c>
      <c r="EO6" s="20" t="str">
        <f>IF(EO7="","",IF(EO7="-","【-】","【"&amp;SUBSTITUTE(TEXT(EO7,"#,##0.00"),"-","△")&amp;"】"))</f>
        <v>【0.23】</v>
      </c>
    </row>
    <row r="7" spans="1:145" s="22" customFormat="1" x14ac:dyDescent="0.15">
      <c r="A7" s="14"/>
      <c r="B7" s="23">
        <v>2022</v>
      </c>
      <c r="C7" s="23">
        <v>75477</v>
      </c>
      <c r="D7" s="23">
        <v>47</v>
      </c>
      <c r="E7" s="23">
        <v>17</v>
      </c>
      <c r="F7" s="23">
        <v>1</v>
      </c>
      <c r="G7" s="23">
        <v>0</v>
      </c>
      <c r="H7" s="23" t="s">
        <v>98</v>
      </c>
      <c r="I7" s="23" t="s">
        <v>99</v>
      </c>
      <c r="J7" s="23" t="s">
        <v>100</v>
      </c>
      <c r="K7" s="23" t="s">
        <v>101</v>
      </c>
      <c r="L7" s="23" t="s">
        <v>102</v>
      </c>
      <c r="M7" s="23" t="s">
        <v>103</v>
      </c>
      <c r="N7" s="24" t="s">
        <v>104</v>
      </c>
      <c r="O7" s="24" t="s">
        <v>105</v>
      </c>
      <c r="P7" s="24">
        <v>38.26</v>
      </c>
      <c r="Q7" s="24">
        <v>43.49</v>
      </c>
      <c r="R7" s="24">
        <v>3300</v>
      </c>
      <c r="S7" s="24">
        <v>15590</v>
      </c>
      <c r="T7" s="24">
        <v>223.14</v>
      </c>
      <c r="U7" s="24">
        <v>69.87</v>
      </c>
      <c r="V7" s="24">
        <v>5890</v>
      </c>
      <c r="W7" s="24">
        <v>3.69</v>
      </c>
      <c r="X7" s="24">
        <v>1596.21</v>
      </c>
      <c r="Y7" s="24" t="s">
        <v>104</v>
      </c>
      <c r="Z7" s="24" t="s">
        <v>104</v>
      </c>
      <c r="AA7" s="24">
        <v>141.44</v>
      </c>
      <c r="AB7" s="24">
        <v>106.73</v>
      </c>
      <c r="AC7" s="24">
        <v>113.29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v>0</v>
      </c>
      <c r="BI7" s="24">
        <v>0</v>
      </c>
      <c r="BJ7" s="24">
        <v>3300.81</v>
      </c>
      <c r="BK7" s="24" t="s">
        <v>104</v>
      </c>
      <c r="BL7" s="24" t="s">
        <v>104</v>
      </c>
      <c r="BM7" s="24">
        <v>1245.0999999999999</v>
      </c>
      <c r="BN7" s="24">
        <v>765.48</v>
      </c>
      <c r="BO7" s="24">
        <v>742.08</v>
      </c>
      <c r="BP7" s="24">
        <v>652.82000000000005</v>
      </c>
      <c r="BQ7" s="24" t="s">
        <v>104</v>
      </c>
      <c r="BR7" s="24" t="s">
        <v>104</v>
      </c>
      <c r="BS7" s="24">
        <v>35.299999999999997</v>
      </c>
      <c r="BT7" s="24">
        <v>28.76</v>
      </c>
      <c r="BU7" s="24">
        <v>29.17</v>
      </c>
      <c r="BV7" s="24" t="s">
        <v>104</v>
      </c>
      <c r="BW7" s="24" t="s">
        <v>104</v>
      </c>
      <c r="BX7" s="24">
        <v>79.77</v>
      </c>
      <c r="BY7" s="24">
        <v>87.8</v>
      </c>
      <c r="BZ7" s="24">
        <v>86.51</v>
      </c>
      <c r="CA7" s="24">
        <v>97.61</v>
      </c>
      <c r="CB7" s="24" t="s">
        <v>104</v>
      </c>
      <c r="CC7" s="24" t="s">
        <v>104</v>
      </c>
      <c r="CD7" s="24">
        <v>711.26</v>
      </c>
      <c r="CE7" s="24">
        <v>759.24</v>
      </c>
      <c r="CF7" s="24">
        <v>800.02</v>
      </c>
      <c r="CG7" s="24" t="s">
        <v>104</v>
      </c>
      <c r="CH7" s="24" t="s">
        <v>104</v>
      </c>
      <c r="CI7" s="24">
        <v>214.56</v>
      </c>
      <c r="CJ7" s="24">
        <v>187.69</v>
      </c>
      <c r="CK7" s="24">
        <v>188.24</v>
      </c>
      <c r="CL7" s="24">
        <v>138.29</v>
      </c>
      <c r="CM7" s="24" t="s">
        <v>104</v>
      </c>
      <c r="CN7" s="24" t="s">
        <v>104</v>
      </c>
      <c r="CO7" s="24">
        <v>69.94</v>
      </c>
      <c r="CP7" s="24">
        <v>113.21</v>
      </c>
      <c r="CQ7" s="24">
        <v>70.34</v>
      </c>
      <c r="CR7" s="24" t="s">
        <v>104</v>
      </c>
      <c r="CS7" s="24" t="s">
        <v>104</v>
      </c>
      <c r="CT7" s="24">
        <v>49.47</v>
      </c>
      <c r="CU7" s="24">
        <v>55.78</v>
      </c>
      <c r="CV7" s="24">
        <v>54.86</v>
      </c>
      <c r="CW7" s="24">
        <v>59.1</v>
      </c>
      <c r="CX7" s="24" t="s">
        <v>104</v>
      </c>
      <c r="CY7" s="24" t="s">
        <v>104</v>
      </c>
      <c r="CZ7" s="24">
        <v>0</v>
      </c>
      <c r="DA7" s="24">
        <v>0</v>
      </c>
      <c r="DB7" s="24">
        <v>0</v>
      </c>
      <c r="DC7" s="24" t="s">
        <v>104</v>
      </c>
      <c r="DD7" s="24" t="s">
        <v>104</v>
      </c>
      <c r="DE7" s="24">
        <v>82.06</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v>0.56000000000000005</v>
      </c>
      <c r="EH7" s="24">
        <v>0.56000000000000005</v>
      </c>
      <c r="EI7" s="24">
        <v>0</v>
      </c>
      <c r="EJ7" s="24" t="s">
        <v>104</v>
      </c>
      <c r="EK7" s="24" t="s">
        <v>104</v>
      </c>
      <c r="EL7" s="24">
        <v>0.32</v>
      </c>
      <c r="EM7" s="24">
        <v>0.1</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大和田 俊茂</cp:lastModifiedBy>
  <cp:lastPrinted>2024-01-23T01:57:21Z</cp:lastPrinted>
  <dcterms:created xsi:type="dcterms:W3CDTF">2023-12-12T02:46:34Z</dcterms:created>
  <dcterms:modified xsi:type="dcterms:W3CDTF">2024-01-29T07:30:31Z</dcterms:modified>
  <cp:category/>
</cp:coreProperties>
</file>