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C:\Users\ryousuzuki\Desktop\0205【照会_2月2日（金）期限】公営企業に係る経営比較分析表（令和４年度決算）の分析等について\【経営比較分析表】2022_075418_47_1718\"/>
    </mc:Choice>
  </mc:AlternateContent>
  <xr:revisionPtr revIDLastSave="0" documentId="13_ncr:1_{651113C8-E113-4A5F-B8A7-C1C68A1D3E9C}" xr6:coauthVersionLast="36" xr6:coauthVersionMax="36" xr10:uidLastSave="{00000000-0000-0000-0000-000000000000}"/>
  <workbookProtection workbookAlgorithmName="SHA-512" workbookHashValue="XYhYnrma35iTeu++ERKlGxOwN7vnjOm32CHyiB5jSqBhpMTHKhfUEd/+eTmi6ZXrcj5UFr4RRRwfbcD0eyiARg==" workbookSaltValue="27il3bdDFQig9dA67AXteA==" workbookSpinCount="100000" lockStructure="1"/>
  <bookViews>
    <workbookView xWindow="0" yWindow="0" windowWidth="20490" windowHeight="74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T8" i="4"/>
  <c r="AL8" i="4"/>
  <c r="W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<sst xmlns="http://schemas.openxmlformats.org/spreadsheetml/2006/main" count="236" uniqueCount="119">
  <si>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</si>
  <si>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</si>
  <si>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</si>
  <si>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</si>
  <si>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</si>
  <si>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</si>
  <si>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</si>
  <si>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</si>
  <si>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</si>
  <si>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</si>
  <si>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</si>
  <si>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</si>
  <si>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</si>
  <si>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</si>
  <si>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</si>
  <si>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</si>
  <si>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</si>
  <si>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</si>
  <si>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</si>
  <si>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</si>
  <si>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</si>
  <si>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</si>
  <si>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</si>
  <si>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</si>
  <si>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</si>
  <si>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</si>
  <si>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</si>
  <si>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</si>
  <si>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</si>
  <si>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</si>
  <si>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</si>
  <si>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</si>
  <si>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</si>
  <si>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</si>
  <si>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</si>
  <si>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</si>
  <si>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</si>
  <si>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</si>
  <si>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</si>
  <si>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</si>
  <si>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</si>
  <si>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</si>
  <si>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</si>
  <si>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</si>
  <si>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</si>
  <si>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</si>
  <si>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</si>
  <si>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</si>
  <si>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</si>
  <si>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</si>
  <si>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</si>
  <si>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</si>
  <si>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</si>
  <si>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</si>
  <si>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</si>
  <si>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</si>
  <si>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</si>
  <si>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</si>
  <si>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</si>
  <si>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</si>
  <si>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</si>
  <si>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</si>
  <si>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</si>
  <si>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</si>
  <si>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</si>
  <si>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</si>
  <si>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</si>
  <si>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</si>
  <si>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</si>
  <si>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</si>
  <si>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</si>
  <si>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</si>
  <si>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</si>
  <si>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</si>
  <si>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</si>
  <si>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</si>
  <si>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</si>
  <si>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</si>
  <si>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</si>
  <si>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</si>
  <si>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</si>
  <si>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</si>
  <si>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</si>
  <si>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</si>
  <si>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</si>
  <si>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</si>
  <si>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</si>
  <si>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</si>
  <si>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</si>
  <si>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</si>
  <si>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</si>
  <si>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</si>
  <si>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</si>
  <si>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</si>
  <si>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</si>
  <si>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</si>
  <si>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</si>
  <si>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</si>
  <si>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</si>
  <si>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</si>
  <si>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</si>
  <si>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</si>
  <si>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</si>
  <si>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</si>
  <si>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</si>
  <si>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</si>
  <si>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</si>
  <si>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</si>
  <si>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</si>
  <si>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</si>
  <si>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</si>
  <si>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</si>
  <si>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</si>
  <si>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</si>
  <si>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</si>
  <si>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</si>
  <si>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収益的収支比率については、100％未満であり前年と横ばいであることから引き続き経営改善に向けた取組に努めます。
　経費回収率については、一般会計からの繰入金で維持管理費等賄っているため100％を下回っており、前年と横ばいであることから引き続き回収率向上に努めます。
　汚水処理原価については、平均に近い値ではあるが前年より費用が若干下がっています。
　施設利用率については、処理場の1日の処理機能に対し61.71％の処理水量が流入していることから、施設利用率は高く、処理場の規模も適正であると判断できます。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phoneticPr fontId="4"/>
  </si>
  <si>
    <t>　当町の下水道事業については、平成元年に事業に着手し平成5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phoneticPr fontId="4"/>
  </si>
  <si>
    <t>　当町の下水道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</si>
</sst>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29-4EEE-B030-69FFC5B5BBB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5229-4EEE-B030-69FFC5B5BBB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57.18</c:v>
                </c:pt>
                <c:pt idx="1">
                  <c:v>66.349999999999994</c:v>
                </c:pt>
                <c:pt idx="2">
                  <c:v>67.349999999999994</c:v>
                </c:pt>
                <c:pt idx="3">
                  <c:v>67.760000000000005</c:v>
                </c:pt>
                <c:pt idx="4">
                  <c:v>61.71</c:v>
                </c:pt>
              </c:numCache>
            </c:numRef>
          </c:val>
          <c:extLst>
            <c:ext xmlns:c16="http://schemas.microsoft.com/office/drawing/2014/chart" uri="{C3380CC4-5D6E-409C-BE32-E72D297353CC}">
              <c16:uniqueId val="{00000000-59E0-4517-A594-D9DCC93ABB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59E0-4517-A594-D9DCC93ABB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95.22</c:v>
                </c:pt>
                <c:pt idx="1">
                  <c:v>95.22</c:v>
                </c:pt>
                <c:pt idx="2">
                  <c:v>93.46</c:v>
                </c:pt>
                <c:pt idx="3">
                  <c:v>93.49</c:v>
                </c:pt>
                <c:pt idx="4">
                  <c:v>92.7</c:v>
                </c:pt>
              </c:numCache>
            </c:numRef>
          </c:val>
          <c:extLst>
            <c:ext xmlns:c16="http://schemas.microsoft.com/office/drawing/2014/chart" uri="{C3380CC4-5D6E-409C-BE32-E72D297353CC}">
              <c16:uniqueId val="{00000000-A165-4CB5-89E6-AFA76AB4F4A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A165-4CB5-89E6-AFA76AB4F4A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70.02</c:v>
                </c:pt>
                <c:pt idx="1">
                  <c:v>63.76</c:v>
                </c:pt>
                <c:pt idx="2">
                  <c:v>56.61</c:v>
                </c:pt>
                <c:pt idx="3">
                  <c:v>56.65</c:v>
                </c:pt>
                <c:pt idx="4">
                  <c:v>57.92</c:v>
                </c:pt>
              </c:numCache>
            </c:numRef>
          </c:val>
          <c:extLst>
            <c:ext xmlns:c16="http://schemas.microsoft.com/office/drawing/2014/chart" uri="{C3380CC4-5D6E-409C-BE32-E72D297353CC}">
              <c16:uniqueId val="{00000000-1D9C-4035-8922-21B2ACAC57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9C-4035-8922-21B2ACAC57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7B-4D79-9170-A7BFD251F3B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7B-4D79-9170-A7BFD251F3B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83-406D-A7A9-5408CBE729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83-406D-A7A9-5408CBE729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9A-4023-AD5B-1A3DC3A0D1C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9A-4023-AD5B-1A3DC3A0D1C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52-4E93-A681-3549E0A3BE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52-4E93-A681-3549E0A3BE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24-48F6-BC48-4F227166B80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0424-48F6-BC48-4F227166B80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57.95</c:v>
                </c:pt>
                <c:pt idx="1">
                  <c:v>72.12</c:v>
                </c:pt>
                <c:pt idx="2">
                  <c:v>56.38</c:v>
                </c:pt>
                <c:pt idx="3">
                  <c:v>56.84</c:v>
                </c:pt>
                <c:pt idx="4">
                  <c:v>58.03</c:v>
                </c:pt>
              </c:numCache>
            </c:numRef>
          </c:val>
          <c:extLst>
            <c:ext xmlns:c16="http://schemas.microsoft.com/office/drawing/2014/chart" uri="{C3380CC4-5D6E-409C-BE32-E72D297353CC}">
              <c16:uniqueId val="{00000000-7F0E-4D95-87B9-B38068465E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7F0E-4D95-87B9-B38068465E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239.45</c:v>
                </c:pt>
                <c:pt idx="1">
                  <c:v>189.28</c:v>
                </c:pt>
                <c:pt idx="2">
                  <c:v>241.32</c:v>
                </c:pt>
                <c:pt idx="3">
                  <c:v>240.42</c:v>
                </c:pt>
                <c:pt idx="4">
                  <c:v>237.7</c:v>
                </c:pt>
              </c:numCache>
            </c:numRef>
          </c:val>
          <c:extLst>
            <c:ext xmlns:c16="http://schemas.microsoft.com/office/drawing/2014/chart" uri="{C3380CC4-5D6E-409C-BE32-E72D297353CC}">
              <c16:uniqueId val="{00000000-7F7C-4379-ACAB-9F00C8A53B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7F7C-4379-ACAB-9F00C8A53B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4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広野町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4672</v>
      </c>
      <c r="AM8" s="55"/>
      <c r="AN8" s="55"/>
      <c r="AO8" s="55"/>
      <c r="AP8" s="55"/>
      <c r="AQ8" s="55"/>
      <c r="AR8" s="55"/>
      <c r="AS8" s="55"/>
      <c r="AT8" s="54">
        <f>データ!T6</f>
        <v>58.69</v>
      </c>
      <c r="AU8" s="54"/>
      <c r="AV8" s="54"/>
      <c r="AW8" s="54"/>
      <c r="AX8" s="54"/>
      <c r="AY8" s="54"/>
      <c r="AZ8" s="54"/>
      <c r="BA8" s="54"/>
      <c r="BB8" s="54">
        <f>データ!U6</f>
        <v>79.599999999999994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68.44</v>
      </c>
      <c r="Q10" s="54"/>
      <c r="R10" s="54"/>
      <c r="S10" s="54"/>
      <c r="T10" s="54"/>
      <c r="U10" s="54"/>
      <c r="V10" s="54"/>
      <c r="W10" s="54">
        <f>データ!Q6</f>
        <v>99.1</v>
      </c>
      <c r="X10" s="54"/>
      <c r="Y10" s="54"/>
      <c r="Z10" s="54"/>
      <c r="AA10" s="54"/>
      <c r="AB10" s="54"/>
      <c r="AC10" s="54"/>
      <c r="AD10" s="55">
        <f>データ!R6</f>
        <v>2475</v>
      </c>
      <c r="AE10" s="55"/>
      <c r="AF10" s="55"/>
      <c r="AG10" s="55"/>
      <c r="AH10" s="55"/>
      <c r="AI10" s="55"/>
      <c r="AJ10" s="55"/>
      <c r="AK10" s="2"/>
      <c r="AL10" s="55">
        <f>データ!V6</f>
        <v>3179</v>
      </c>
      <c r="AM10" s="55"/>
      <c r="AN10" s="55"/>
      <c r="AO10" s="55"/>
      <c r="AP10" s="55"/>
      <c r="AQ10" s="55"/>
      <c r="AR10" s="55"/>
      <c r="AS10" s="55"/>
      <c r="AT10" s="54">
        <f>データ!W6</f>
        <v>1.56</v>
      </c>
      <c r="AU10" s="54"/>
      <c r="AV10" s="54"/>
      <c r="AW10" s="54"/>
      <c r="AX10" s="54"/>
      <c r="AY10" s="54"/>
      <c r="AZ10" s="54"/>
      <c r="BA10" s="54"/>
      <c r="BB10" s="54">
        <f>データ!X6</f>
        <v>2037.82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AyVHZXj+HtGZOoGrlyn3auwwKPslo0lT8bj0sFqsuWQmdYT+XMutMONVlRfXy0ejwhgAII2qyLGUFp1ae8dMgg==" saltValue="IXf1OhUqzNiN1JMml+j3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75418</v>
      </c>
      <c r="D6" s="19">
        <f t="shared" si="3"/>
        <v>47</v>
      </c>
      <c r="E6" s="19">
        <f t="shared" si="3"/>
        <v>17</v>
      </c>
      <c r="F6" s="19">
        <f t="shared" si="3"/>
        <v>4</v>
      </c>
      <c r="G6" s="19">
        <f t="shared" si="3"/>
        <v>0</v>
      </c>
      <c r="H6" s="19" t="str">
        <f t="shared" si="3"/>
        <v>福島県　広野町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68.44</v>
      </c>
      <c r="Q6" s="20">
        <f t="shared" si="3"/>
        <v>99.1</v>
      </c>
      <c r="R6" s="20">
        <f t="shared" si="3"/>
        <v>2475</v>
      </c>
      <c r="S6" s="20">
        <f t="shared" si="3"/>
        <v>4672</v>
      </c>
      <c r="T6" s="20">
        <f t="shared" si="3"/>
        <v>58.69</v>
      </c>
      <c r="U6" s="20">
        <f t="shared" si="3"/>
        <v>79.599999999999994</v>
      </c>
      <c r="V6" s="20">
        <f t="shared" si="3"/>
        <v>3179</v>
      </c>
      <c r="W6" s="20">
        <f t="shared" si="3"/>
        <v>1.56</v>
      </c>
      <c r="X6" s="20">
        <f t="shared" si="3"/>
        <v>2037.82</v>
      </c>
      <c r="Y6" s="21">
        <f>IF(Y7="",NA(),Y7)</f>
        <v>70.02</v>
      </c>
      <c r="Z6" s="21">
        <f t="shared" ref="Z6:AH6" si="4">IF(Z7="",NA(),Z7)</f>
        <v>63.76</v>
      </c>
      <c r="AA6" s="21">
        <f t="shared" si="4"/>
        <v>56.61</v>
      </c>
      <c r="AB6" s="21">
        <f t="shared" si="4"/>
        <v>56.65</v>
      </c>
      <c r="AC6" s="21">
        <f t="shared" si="4"/>
        <v>57.92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57.95</v>
      </c>
      <c r="BR6" s="21">
        <f t="shared" ref="BR6:BZ6" si="8">IF(BR7="",NA(),BR7)</f>
        <v>72.12</v>
      </c>
      <c r="BS6" s="21">
        <f t="shared" si="8"/>
        <v>56.38</v>
      </c>
      <c r="BT6" s="21">
        <f t="shared" si="8"/>
        <v>56.84</v>
      </c>
      <c r="BU6" s="21">
        <f t="shared" si="8"/>
        <v>58.03</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239.45</v>
      </c>
      <c r="CC6" s="21">
        <f t="shared" ref="CC6:CK6" si="9">IF(CC7="",NA(),CC7)</f>
        <v>189.28</v>
      </c>
      <c r="CD6" s="21">
        <f t="shared" si="9"/>
        <v>241.32</v>
      </c>
      <c r="CE6" s="21">
        <f t="shared" si="9"/>
        <v>240.42</v>
      </c>
      <c r="CF6" s="21">
        <f t="shared" si="9"/>
        <v>237.7</v>
      </c>
      <c r="CG6" s="21">
        <f t="shared" si="9"/>
        <v>230.02</v>
      </c>
      <c r="CH6" s="21">
        <f t="shared" si="9"/>
        <v>228.47</v>
      </c>
      <c r="CI6" s="21">
        <f t="shared" si="9"/>
        <v>224.88</v>
      </c>
      <c r="CJ6" s="21">
        <f t="shared" si="9"/>
        <v>228.64</v>
      </c>
      <c r="CK6" s="21">
        <f t="shared" si="9"/>
        <v>239.46</v>
      </c>
      <c r="CL6" s="20" t="str">
        <f>IF(CL7="","",IF(CL7="-","【-】","【"&amp;SUBSTITUTE(TEXT(CL7,"#,##0.00"),"-","△")&amp;"】"))</f>
        <v>【220.62】</v>
      </c>
      <c r="CM6" s="21">
        <f>IF(CM7="",NA(),CM7)</f>
        <v>57.18</v>
      </c>
      <c r="CN6" s="21">
        <f t="shared" ref="CN6:CV6" si="10">IF(CN7="",NA(),CN7)</f>
        <v>66.349999999999994</v>
      </c>
      <c r="CO6" s="21">
        <f t="shared" si="10"/>
        <v>67.349999999999994</v>
      </c>
      <c r="CP6" s="21">
        <f t="shared" si="10"/>
        <v>67.760000000000005</v>
      </c>
      <c r="CQ6" s="21">
        <f t="shared" si="10"/>
        <v>61.71</v>
      </c>
      <c r="CR6" s="21">
        <f t="shared" si="10"/>
        <v>42.56</v>
      </c>
      <c r="CS6" s="21">
        <f t="shared" si="10"/>
        <v>42.47</v>
      </c>
      <c r="CT6" s="21">
        <f t="shared" si="10"/>
        <v>42.4</v>
      </c>
      <c r="CU6" s="21">
        <f t="shared" si="10"/>
        <v>42.28</v>
      </c>
      <c r="CV6" s="21">
        <f t="shared" si="10"/>
        <v>41.06</v>
      </c>
      <c r="CW6" s="20" t="str">
        <f>IF(CW7="","",IF(CW7="-","【-】","【"&amp;SUBSTITUTE(TEXT(CW7,"#,##0.00"),"-","△")&amp;"】"))</f>
        <v>【42.22】</v>
      </c>
      <c r="CX6" s="21">
        <f>IF(CX7="",NA(),CX7)</f>
        <v>95.22</v>
      </c>
      <c r="CY6" s="21">
        <f t="shared" ref="CY6:DG6" si="11">IF(CY7="",NA(),CY7)</f>
        <v>95.22</v>
      </c>
      <c r="CZ6" s="21">
        <f t="shared" si="11"/>
        <v>93.46</v>
      </c>
      <c r="DA6" s="21">
        <f t="shared" si="11"/>
        <v>93.49</v>
      </c>
      <c r="DB6" s="21">
        <f t="shared" si="11"/>
        <v>92.7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75418</v>
      </c>
      <c r="D7" s="23">
        <v>47</v>
      </c>
      <c r="E7" s="23">
        <v>17</v>
      </c>
      <c r="F7" s="23">
        <v>4</v>
      </c>
      <c r="G7" s="23">
        <v>0</v>
      </c>
      <c r="H7" s="23" t="s">
        <v>97</v>
      </c>
      <c r="I7" s="23" t="s">
        <v>98</v>
      </c>
      <c r="J7" s="23" t="s">
        <v>99</v>
      </c>
      <c r="K7" s="23" t="s">
        <v>100</v>
      </c>
      <c r="L7" s="23" t="s">
        <v>101</v>
      </c>
      <c r="M7" s="23" t="s">
        <v>102</v>
      </c>
      <c r="N7" s="24" t="s">
        <v>103</v>
      </c>
      <c r="O7" s="24" t="s">
        <v>104</v>
      </c>
      <c r="P7" s="24">
        <v>68.44</v>
      </c>
      <c r="Q7" s="24">
        <v>99.1</v>
      </c>
      <c r="R7" s="24">
        <v>2475</v>
      </c>
      <c r="S7" s="24">
        <v>4672</v>
      </c>
      <c r="T7" s="24">
        <v>58.69</v>
      </c>
      <c r="U7" s="24">
        <v>79.599999999999994</v>
      </c>
      <c r="V7" s="24">
        <v>3179</v>
      </c>
      <c r="W7" s="24">
        <v>1.56</v>
      </c>
      <c r="X7" s="24">
        <v>2037.82</v>
      </c>
      <c r="Y7" s="24">
        <v>70.02</v>
      </c>
      <c r="Z7" s="24">
        <v>63.76</v>
      </c>
      <c r="AA7" s="24">
        <v>56.61</v>
      </c>
      <c r="AB7" s="24">
        <v>56.65</v>
      </c>
      <c r="AC7" s="24">
        <v>57.92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57.95</v>
      </c>
      <c r="BR7" s="24">
        <v>72.12</v>
      </c>
      <c r="BS7" s="24">
        <v>56.38</v>
      </c>
      <c r="BT7" s="24">
        <v>56.84</v>
      </c>
      <c r="BU7" s="24">
        <v>58.03</v>
      </c>
      <c r="BV7" s="24">
        <v>72.260000000000005</v>
      </c>
      <c r="BW7" s="24">
        <v>71.84</v>
      </c>
      <c r="BX7" s="24">
        <v>73.36</v>
      </c>
      <c r="BY7" s="24">
        <v>72.599999999999994</v>
      </c>
      <c r="BZ7" s="24">
        <v>69.430000000000007</v>
      </c>
      <c r="CA7" s="24">
        <v>73.78</v>
      </c>
      <c r="CB7" s="24">
        <v>239.45</v>
      </c>
      <c r="CC7" s="24">
        <v>189.28</v>
      </c>
      <c r="CD7" s="24">
        <v>241.32</v>
      </c>
      <c r="CE7" s="24">
        <v>240.42</v>
      </c>
      <c r="CF7" s="24">
        <v>237.7</v>
      </c>
      <c r="CG7" s="24">
        <v>230.02</v>
      </c>
      <c r="CH7" s="24">
        <v>228.47</v>
      </c>
      <c r="CI7" s="24">
        <v>224.88</v>
      </c>
      <c r="CJ7" s="24">
        <v>228.64</v>
      </c>
      <c r="CK7" s="24">
        <v>239.46</v>
      </c>
      <c r="CL7" s="24">
        <v>220.62</v>
      </c>
      <c r="CM7" s="24">
        <v>57.18</v>
      </c>
      <c r="CN7" s="24">
        <v>66.349999999999994</v>
      </c>
      <c r="CO7" s="24">
        <v>67.349999999999994</v>
      </c>
      <c r="CP7" s="24">
        <v>67.760000000000005</v>
      </c>
      <c r="CQ7" s="24">
        <v>61.71</v>
      </c>
      <c r="CR7" s="24">
        <v>42.56</v>
      </c>
      <c r="CS7" s="24">
        <v>42.47</v>
      </c>
      <c r="CT7" s="24">
        <v>42.4</v>
      </c>
      <c r="CU7" s="24">
        <v>42.28</v>
      </c>
      <c r="CV7" s="24">
        <v>41.06</v>
      </c>
      <c r="CW7" s="24">
        <v>42.22</v>
      </c>
      <c r="CX7" s="24">
        <v>95.22</v>
      </c>
      <c r="CY7" s="24">
        <v>95.22</v>
      </c>
      <c r="CZ7" s="24">
        <v>93.46</v>
      </c>
      <c r="DA7" s="24">
        <v>93.49</v>
      </c>
      <c r="DB7" s="24">
        <v>92.7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2023-12-12T02:49:42Z</dcterms:created>
  <dcterms:modified xsi:type="dcterms:W3CDTF">2024-02-05T01:54:54Z</dcterms:modified>
  <cp:category/>
</cp:coreProperties>
</file>