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64011"/>
  <mc:AlternateContent xmlns:mc="http://schemas.openxmlformats.org/markup-compatibility/2006">
    <mc:Choice Requires="x15">
      <x15ac:absPath xmlns:x15ac="http://schemas.microsoft.com/office/spreadsheetml/2010/11/ac" url="C:\Users\katsunori.kajiwara\Desktop\240202★【照会_2月2日（金）期限】公営企業に係る経営比較分析表（令和４年度決算）の分析等について\【経営比較分析表】2022_075213_46_1718\【経営比較分析表】2022_075213_46_1718\"/>
    </mc:Choice>
  </mc:AlternateContent>
  <workbookProtection workbookAlgorithmName="SHA-512" workbookHashValue="6CHB0ixY8S0kckVTXMdxZLxm0o2UN7VJ/1kOl5XhmlIHIKqwRqwZ3dan0C5zLOCN4qg2zAEBV6BKA00dtxSMDw==" workbookSaltValue="qTvzdIN97+if/Fly/i7gR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Q6" i="5"/>
  <c r="P6" i="5"/>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P10" i="4"/>
  <c r="I10" i="4"/>
  <c r="B10" i="4"/>
  <c r="BB8" i="4"/>
  <c r="AT8" i="4"/>
  <c r="AL8" i="4"/>
  <c r="AD8" i="4"/>
  <c r="P8" i="4"/>
  <c r="I8" i="4"/>
  <c r="B8" i="4"/>
</calcChain>
</file>

<file path=xl/sharedStrings.xml><?xml version="1.0" encoding="utf-8"?>
<sst xmlns="http://schemas.openxmlformats.org/spreadsheetml/2006/main" count="253" uniqueCount="117">
  <si>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</si>
  <si>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</si>
  <si>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</si>
  <si>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</si>
  <si>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</si>
  <si>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</si>
  <si>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</si>
  <si>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</si>
  <si>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</si>
  <si>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</si>
  <si>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</si>
  <si>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</si>
  <si>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</si>
  <si>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</si>
  <si>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</si>
  <si>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</si>
  <si>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</si>
  <si>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</si>
  <si>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</si>
  <si>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</si>
  <si>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</si>
  <si>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</si>
  <si>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</si>
  <si>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</si>
  <si>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</si>
  <si>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</si>
  <si>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</si>
  <si>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</si>
  <si>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</si>
  <si>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</si>
  <si>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</si>
  <si>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</si>
  <si>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</si>
  <si>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</si>
  <si>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</si>
  <si>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</si>
  <si>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</si>
  <si>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</si>
  <si>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</si>
  <si>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</si>
  <si>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</si>
  <si>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</si>
  <si>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</si>
  <si>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</si>
  <si>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</si>
  <si>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</si>
  <si>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</si>
  <si>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</si>
  <si>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</si>
  <si>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</si>
  <si>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</si>
  <si>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</si>
  <si>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</si>
  <si>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</si>
  <si>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</si>
  <si>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</si>
  <si>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</si>
  <si>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</si>
  <si>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</si>
  <si>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</si>
  <si>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</si>
  <si>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</si>
  <si>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</si>
  <si>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</si>
  <si>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</si>
  <si>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</si>
  <si>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</si>
  <si>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</si>
  <si>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</si>
  <si>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</si>
  <si>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</si>
  <si>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</si>
  <si>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</si>
  <si>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</si>
  <si>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</si>
  <si>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</si>
  <si>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</si>
  <si>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</si>
  <si>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</si>
  <si>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</si>
  <si>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</si>
  <si>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</si>
  <si>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</si>
  <si>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</si>
  <si>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</si>
  <si>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</si>
  <si>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</si>
  <si>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</si>
  <si>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</si>
  <si>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</si>
  <si>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</si>
  <si>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</si>
  <si>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</si>
  <si>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</si>
  <si>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</si>
  <si>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</si>
  <si>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三春町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</si>
  <si>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</si>
  <si>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</si>
  <si>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</si>
  <si>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</si>
  <si>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</si>
  <si>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</si>
  <si>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</si>
  <si>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</si>
  <si>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</si>
  <si>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</si>
  <si>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</si>
  <si>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</si>
  <si>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</si>
  <si>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</si>
  <si>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</si>
  <si>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</si>
  <si>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</si>
  <si>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①ここ数年、経常収支比率が100％を切っていることから、資金繰り悪化の可能性があることから、料金改定を視野に状況を注視する。
②累積欠損金については、ここ数年右肩上がりとなっている。料金改定を視野に状況を注視したい。
③流動比率は100％以上となっているので、支払い能力は問題ない。
⑥汚水処理原価については、全国平均と比べて低いことから良姜である。
⑦施設の利用率は、汚水処理量からの算出のため70％台であるが、設置した浄化槽はほぼ100％稼働している。
⑧水洗化率については統計上100％であるが、事業対象区域にはみなし浄化槽が多数あるので、今後もさらなる浄化槽設置が必要施ある。</t>
    <rPh sb="3" eb="5">
      <t>スウネン</t>
    </rPh>
    <rPh sb="6" eb="12">
      <t>ケイジョウシュウシヒリツ</t>
    </rPh>
    <rPh sb="18" eb="19">
      <t>キ</t>
    </rPh>
    <rPh sb="28" eb="31">
      <t>シキング</t>
    </rPh>
    <rPh sb="32" eb="34">
      <t>アッカ</t>
    </rPh>
    <rPh sb="35" eb="38">
      <t>カノウセイ</t>
    </rPh>
    <rPh sb="46" eb="48">
      <t>リョウキン</t>
    </rPh>
    <rPh sb="48" eb="50">
      <t>カイテイ</t>
    </rPh>
    <rPh sb="51" eb="53">
      <t>シヤ</t>
    </rPh>
    <rPh sb="54" eb="56">
      <t>ジョウキョウ</t>
    </rPh>
    <rPh sb="57" eb="59">
      <t>チュウシ</t>
    </rPh>
    <rPh sb="64" eb="69">
      <t>ルイセキケッソンキン</t>
    </rPh>
    <rPh sb="77" eb="79">
      <t>スウネン</t>
    </rPh>
    <rPh sb="79" eb="82">
      <t>ミギカタア</t>
    </rPh>
    <rPh sb="91" eb="95">
      <t>リョウキンカイテイ</t>
    </rPh>
    <rPh sb="96" eb="98">
      <t>シヤ</t>
    </rPh>
    <rPh sb="99" eb="101">
      <t>ジョウキョウ</t>
    </rPh>
    <rPh sb="102" eb="104">
      <t>チュウシ</t>
    </rPh>
    <rPh sb="110" eb="114">
      <t>リュウドウヒリツ</t>
    </rPh>
    <rPh sb="119" eb="121">
      <t>イジョウ</t>
    </rPh>
    <rPh sb="130" eb="132">
      <t>シハラ</t>
    </rPh>
    <rPh sb="133" eb="135">
      <t>ノウリョク</t>
    </rPh>
    <rPh sb="136" eb="138">
      <t>モンダイ</t>
    </rPh>
    <rPh sb="143" eb="149">
      <t>オスイショリゲンカ</t>
    </rPh>
    <rPh sb="155" eb="159">
      <t>ゼンコクヘイキン</t>
    </rPh>
    <rPh sb="160" eb="161">
      <t>クラ</t>
    </rPh>
    <rPh sb="163" eb="164">
      <t>ヒク</t>
    </rPh>
    <rPh sb="169" eb="171">
      <t>リョウキョウ</t>
    </rPh>
    <rPh sb="177" eb="179">
      <t>シセツ</t>
    </rPh>
    <rPh sb="180" eb="183">
      <t>リヨウリツ</t>
    </rPh>
    <rPh sb="185" eb="190">
      <t>オスイショリリョウ</t>
    </rPh>
    <rPh sb="193" eb="195">
      <t>サンシュツ</t>
    </rPh>
    <rPh sb="201" eb="202">
      <t>ダイ</t>
    </rPh>
    <rPh sb="207" eb="209">
      <t>セッチ</t>
    </rPh>
    <rPh sb="211" eb="214">
      <t>ジョウカソウ</t>
    </rPh>
    <rPh sb="221" eb="223">
      <t>カドウ</t>
    </rPh>
    <rPh sb="230" eb="234">
      <t>スイセンカリツ</t>
    </rPh>
    <rPh sb="239" eb="242">
      <t>トウケイジョウ</t>
    </rPh>
    <rPh sb="251" eb="257">
      <t>ジギョウタイショウクイキ</t>
    </rPh>
    <rPh sb="262" eb="265">
      <t>ジョウカソウ</t>
    </rPh>
    <rPh sb="266" eb="268">
      <t>タスウ</t>
    </rPh>
    <rPh sb="273" eb="275">
      <t>コンゴ</t>
    </rPh>
    <rPh sb="280" eb="283">
      <t>ジョウカソウ</t>
    </rPh>
    <rPh sb="283" eb="285">
      <t>セッチ</t>
    </rPh>
    <rPh sb="286" eb="289">
      <t>ヒツヨウセ</t>
    </rPh>
    <phoneticPr fontId="4"/>
  </si>
  <si>
    <t>浄化槽の法定耐用年数は２８年であり、修繕が必要となる箇所をほとんどがブロワーに集中する。そのため、安価で修繕容易であることから、減価償却費が進んでも機能に問題ない。</t>
    <rPh sb="0" eb="3">
      <t>ジョウカソウ</t>
    </rPh>
    <rPh sb="4" eb="6">
      <t>ホウテイ</t>
    </rPh>
    <rPh sb="6" eb="10">
      <t>タイヨウネンスウ</t>
    </rPh>
    <rPh sb="13" eb="14">
      <t>ネン</t>
    </rPh>
    <rPh sb="18" eb="20">
      <t>シュウゼン</t>
    </rPh>
    <rPh sb="21" eb="23">
      <t>ヒツヨウ</t>
    </rPh>
    <rPh sb="26" eb="28">
      <t>カショ</t>
    </rPh>
    <rPh sb="39" eb="41">
      <t>シュウチュウ</t>
    </rPh>
    <rPh sb="49" eb="51">
      <t>アンカ</t>
    </rPh>
    <rPh sb="52" eb="54">
      <t>シュウゼン</t>
    </rPh>
    <rPh sb="54" eb="56">
      <t>ヨウイ</t>
    </rPh>
    <rPh sb="64" eb="69">
      <t>ゲンカショウキャクヒ</t>
    </rPh>
    <rPh sb="70" eb="71">
      <t>スス</t>
    </rPh>
    <rPh sb="74" eb="76">
      <t>キノウ</t>
    </rPh>
    <rPh sb="77" eb="79">
      <t>モンダイ</t>
    </rPh>
    <phoneticPr fontId="4"/>
  </si>
  <si>
    <t>当町では浄化槽など個別排水処理が下水道事業の整備の一選択肢として認められているので、地区の特性に併せ集合処理と個別排水処理を組み合わせて下水道事業を行っている。
個別排水処理である当該事業は、料金改定を視野に経営の改善を検討したい。</t>
    <rPh sb="0" eb="2">
      <t>トウマチ</t>
    </rPh>
    <rPh sb="4" eb="7">
      <t>ジョウカソウ</t>
    </rPh>
    <rPh sb="9" eb="15">
      <t>コベツハイスイショリ</t>
    </rPh>
    <rPh sb="16" eb="21">
      <t>ゲスイドウジギョウ</t>
    </rPh>
    <rPh sb="22" eb="24">
      <t>セイビ</t>
    </rPh>
    <rPh sb="25" eb="29">
      <t>イチセンタクシ</t>
    </rPh>
    <rPh sb="32" eb="33">
      <t>ミト</t>
    </rPh>
    <rPh sb="42" eb="44">
      <t>チク</t>
    </rPh>
    <rPh sb="45" eb="47">
      <t>トクセイ</t>
    </rPh>
    <rPh sb="48" eb="49">
      <t>アワ</t>
    </rPh>
    <rPh sb="50" eb="54">
      <t>シュウゴウショリ</t>
    </rPh>
    <rPh sb="55" eb="59">
      <t>コベツハイスイ</t>
    </rPh>
    <rPh sb="59" eb="61">
      <t>ショリ</t>
    </rPh>
    <rPh sb="62" eb="63">
      <t>ク</t>
    </rPh>
    <rPh sb="64" eb="65">
      <t>ア</t>
    </rPh>
    <rPh sb="68" eb="73">
      <t>ゲスイドウジギョウ</t>
    </rPh>
    <rPh sb="74" eb="75">
      <t>オコナ</t>
    </rPh>
    <rPh sb="81" eb="87">
      <t>コベツハイスイショリ</t>
    </rPh>
    <rPh sb="90" eb="94">
      <t>トウガイジギョウ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</si>
</sst>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88-4EE1-80A0-DDAF18866A8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E88-4EE1-80A0-DDAF18866A8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75.83</c:v>
                </c:pt>
                <c:pt idx="1">
                  <c:v>73.790000000000006</c:v>
                </c:pt>
                <c:pt idx="2">
                  <c:v>69.930000000000007</c:v>
                </c:pt>
                <c:pt idx="3">
                  <c:v>71.39</c:v>
                </c:pt>
                <c:pt idx="4">
                  <c:v>69.62</c:v>
                </c:pt>
              </c:numCache>
            </c:numRef>
          </c:val>
          <c:extLst>
            <c:ext xmlns:c16="http://schemas.microsoft.com/office/drawing/2014/chart" uri="{C3380CC4-5D6E-409C-BE32-E72D297353CC}">
              <c16:uniqueId val="{00000000-1F04-4B9A-83EF-7773C9B929B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1F04-4B9A-83EF-7773C9B929B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1D4-424C-BB8A-DB0AE0BC15A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E1D4-424C-BB8A-DB0AE0BC15A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93.18</c:v>
                </c:pt>
                <c:pt idx="1">
                  <c:v>90.22</c:v>
                </c:pt>
                <c:pt idx="2">
                  <c:v>89.78</c:v>
                </c:pt>
                <c:pt idx="3">
                  <c:v>91.54</c:v>
                </c:pt>
                <c:pt idx="4">
                  <c:v>83.67</c:v>
                </c:pt>
              </c:numCache>
            </c:numRef>
          </c:val>
          <c:extLst>
            <c:ext xmlns:c16="http://schemas.microsoft.com/office/drawing/2014/chart" uri="{C3380CC4-5D6E-409C-BE32-E72D297353CC}">
              <c16:uniqueId val="{00000000-8837-4FF4-9359-48F16B9DD9B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88.66</c:v>
                </c:pt>
                <c:pt idx="1">
                  <c:v>96.05</c:v>
                </c:pt>
                <c:pt idx="2">
                  <c:v>99.03</c:v>
                </c:pt>
                <c:pt idx="3">
                  <c:v>100.41</c:v>
                </c:pt>
                <c:pt idx="4">
                  <c:v>100.17</c:v>
                </c:pt>
              </c:numCache>
            </c:numRef>
          </c:val>
          <c:smooth val="0"/>
          <c:extLst>
            <c:ext xmlns:c16="http://schemas.microsoft.com/office/drawing/2014/chart" uri="{C3380CC4-5D6E-409C-BE32-E72D297353CC}">
              <c16:uniqueId val="{00000001-8837-4FF4-9359-48F16B9DD9B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21.91</c:v>
                </c:pt>
                <c:pt idx="1">
                  <c:v>23.13</c:v>
                </c:pt>
                <c:pt idx="2">
                  <c:v>23.99</c:v>
                </c:pt>
                <c:pt idx="3">
                  <c:v>24.85</c:v>
                </c:pt>
                <c:pt idx="4">
                  <c:v>25.82</c:v>
                </c:pt>
              </c:numCache>
            </c:numRef>
          </c:val>
          <c:extLst>
            <c:ext xmlns:c16="http://schemas.microsoft.com/office/drawing/2014/chart" uri="{C3380CC4-5D6E-409C-BE32-E72D297353CC}">
              <c16:uniqueId val="{00000000-D56C-4A86-AD3A-30E66BF05DB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21.11</c:v>
                </c:pt>
                <c:pt idx="1">
                  <c:v>23.76</c:v>
                </c:pt>
                <c:pt idx="2">
                  <c:v>15.74</c:v>
                </c:pt>
                <c:pt idx="3">
                  <c:v>21.02</c:v>
                </c:pt>
                <c:pt idx="4">
                  <c:v>24.31</c:v>
                </c:pt>
              </c:numCache>
            </c:numRef>
          </c:val>
          <c:smooth val="0"/>
          <c:extLst>
            <c:ext xmlns:c16="http://schemas.microsoft.com/office/drawing/2014/chart" uri="{C3380CC4-5D6E-409C-BE32-E72D297353CC}">
              <c16:uniqueId val="{00000001-D56C-4A86-AD3A-30E66BF05DB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BB-4717-A2F3-F99CE9DE67B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4BB-4717-A2F3-F99CE9DE67B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22.58</c:v>
                </c:pt>
                <c:pt idx="1">
                  <c:v>36.270000000000003</c:v>
                </c:pt>
                <c:pt idx="2">
                  <c:v>48.97</c:v>
                </c:pt>
                <c:pt idx="3">
                  <c:v>58.1</c:v>
                </c:pt>
                <c:pt idx="4">
                  <c:v>81.650000000000006</c:v>
                </c:pt>
              </c:numCache>
            </c:numRef>
          </c:val>
          <c:extLst>
            <c:ext xmlns:c16="http://schemas.microsoft.com/office/drawing/2014/chart" uri="{C3380CC4-5D6E-409C-BE32-E72D297353CC}">
              <c16:uniqueId val="{00000000-C936-4BF3-A9E3-BBA7C9B3915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132.37</c:v>
                </c:pt>
                <c:pt idx="1">
                  <c:v>123.82</c:v>
                </c:pt>
                <c:pt idx="2">
                  <c:v>74.239999999999995</c:v>
                </c:pt>
                <c:pt idx="3">
                  <c:v>83.92</c:v>
                </c:pt>
                <c:pt idx="4">
                  <c:v>89.31</c:v>
                </c:pt>
              </c:numCache>
            </c:numRef>
          </c:val>
          <c:smooth val="0"/>
          <c:extLst>
            <c:ext xmlns:c16="http://schemas.microsoft.com/office/drawing/2014/chart" uri="{C3380CC4-5D6E-409C-BE32-E72D297353CC}">
              <c16:uniqueId val="{00000001-C936-4BF3-A9E3-BBA7C9B3915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518.5</c:v>
                </c:pt>
                <c:pt idx="1">
                  <c:v>393.65</c:v>
                </c:pt>
                <c:pt idx="2">
                  <c:v>462.14</c:v>
                </c:pt>
                <c:pt idx="3">
                  <c:v>609.66</c:v>
                </c:pt>
                <c:pt idx="4">
                  <c:v>383.12</c:v>
                </c:pt>
              </c:numCache>
            </c:numRef>
          </c:val>
          <c:extLst>
            <c:ext xmlns:c16="http://schemas.microsoft.com/office/drawing/2014/chart" uri="{C3380CC4-5D6E-409C-BE32-E72D297353CC}">
              <c16:uniqueId val="{00000000-493F-41AF-9014-EB5F6ED509B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104.38</c:v>
                </c:pt>
                <c:pt idx="1">
                  <c:v>89.72</c:v>
                </c:pt>
                <c:pt idx="2">
                  <c:v>100.47</c:v>
                </c:pt>
                <c:pt idx="3">
                  <c:v>122.71</c:v>
                </c:pt>
                <c:pt idx="4">
                  <c:v>138.19999999999999</c:v>
                </c:pt>
              </c:numCache>
            </c:numRef>
          </c:val>
          <c:smooth val="0"/>
          <c:extLst>
            <c:ext xmlns:c16="http://schemas.microsoft.com/office/drawing/2014/chart" uri="{C3380CC4-5D6E-409C-BE32-E72D297353CC}">
              <c16:uniqueId val="{00000001-493F-41AF-9014-EB5F6ED509B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
                  <c:v>0</c:v>
                </c:pt>
                <c:pt idx="1">
                  <c:v>52.69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C2A-41D5-B94A-BCCBDABF801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8C2A-41D5-B94A-BCCBDABF801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89.03</c:v>
                </c:pt>
                <c:pt idx="1">
                  <c:v>82.99</c:v>
                </c:pt>
                <c:pt idx="2">
                  <c:v>84.99</c:v>
                </c:pt>
                <c:pt idx="3">
                  <c:v>86.03</c:v>
                </c:pt>
                <c:pt idx="4">
                  <c:v>80.3</c:v>
                </c:pt>
              </c:numCache>
            </c:numRef>
          </c:val>
          <c:extLst>
            <c:ext xmlns:c16="http://schemas.microsoft.com/office/drawing/2014/chart" uri="{C3380CC4-5D6E-409C-BE32-E72D297353CC}">
              <c16:uniqueId val="{00000000-5B34-4C7B-A97C-A9CD70C4AAC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5B34-4C7B-A97C-A9CD70C4AAC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133.87</c:v>
                </c:pt>
                <c:pt idx="1">
                  <c:v>145.22999999999999</c:v>
                </c:pt>
                <c:pt idx="2">
                  <c:v>149.25</c:v>
                </c:pt>
                <c:pt idx="3">
                  <c:v>145.35</c:v>
                </c:pt>
                <c:pt idx="4">
                  <c:v>157.84</c:v>
                </c:pt>
              </c:numCache>
            </c:numRef>
          </c:val>
          <c:extLst>
            <c:ext xmlns:c16="http://schemas.microsoft.com/office/drawing/2014/chart" uri="{C3380CC4-5D6E-409C-BE32-E72D297353CC}">
              <c16:uniqueId val="{00000000-6D22-4808-B246-74B21B71A72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6D22-4808-B246-74B21B71A72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0"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三春町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特定地域生活排水処理</v>
      </c>
      <c r="Q8" s="35"/>
      <c r="R8" s="35"/>
      <c r="S8" s="35"/>
      <c r="T8" s="35"/>
      <c r="U8" s="35"/>
      <c r="V8" s="35"/>
      <c r="W8" s="35" t="str">
        <f>データ!L6</f>
        <v>K2</v>
      </c>
      <c r="X8" s="35"/>
      <c r="Y8" s="35"/>
      <c r="Z8" s="35"/>
      <c r="AA8" s="35"/>
      <c r="AB8" s="35"/>
      <c r="AC8" s="35"/>
      <c r="AD8" s="36" t="str">
        <f>データ!$M$6</f>
        <v>非設置</v>
      </c>
      <c r="AE8" s="36"/>
      <c r="AF8" s="36"/>
      <c r="AG8" s="36"/>
      <c r="AH8" s="36"/>
      <c r="AI8" s="36"/>
      <c r="AJ8" s="36"/>
      <c r="AK8" s="3"/>
      <c r="AL8" s="37">
        <f>データ!S6</f>
        <v>16489</v>
      </c>
      <c r="AM8" s="37"/>
      <c r="AN8" s="37"/>
      <c r="AO8" s="37"/>
      <c r="AP8" s="37"/>
      <c r="AQ8" s="37"/>
      <c r="AR8" s="37"/>
      <c r="AS8" s="37"/>
      <c r="AT8" s="38">
        <f>データ!T6</f>
        <v>72.760000000000005</v>
      </c>
      <c r="AU8" s="38"/>
      <c r="AV8" s="38"/>
      <c r="AW8" s="38"/>
      <c r="AX8" s="38"/>
      <c r="AY8" s="38"/>
      <c r="AZ8" s="38"/>
      <c r="BA8" s="38"/>
      <c r="BB8" s="38">
        <f>データ!U6</f>
        <v>226.62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55.44</v>
      </c>
      <c r="J10" s="38"/>
      <c r="K10" s="38"/>
      <c r="L10" s="38"/>
      <c r="M10" s="38"/>
      <c r="N10" s="38"/>
      <c r="O10" s="38"/>
      <c r="P10" s="38">
        <f>データ!P6</f>
        <v>12.79</v>
      </c>
      <c r="Q10" s="38"/>
      <c r="R10" s="38"/>
      <c r="S10" s="38"/>
      <c r="T10" s="38"/>
      <c r="U10" s="38"/>
      <c r="V10" s="38"/>
      <c r="W10" s="38">
        <f>データ!Q6</f>
        <v>100</v>
      </c>
      <c r="X10" s="38"/>
      <c r="Y10" s="38"/>
      <c r="Z10" s="38"/>
      <c r="AA10" s="38"/>
      <c r="AB10" s="38"/>
      <c r="AC10" s="38"/>
      <c r="AD10" s="37">
        <f>データ!R6</f>
        <v>2970</v>
      </c>
      <c r="AE10" s="37"/>
      <c r="AF10" s="37"/>
      <c r="AG10" s="37"/>
      <c r="AH10" s="37"/>
      <c r="AI10" s="37"/>
      <c r="AJ10" s="37"/>
      <c r="AK10" s="2"/>
      <c r="AL10" s="37">
        <f>データ!V6</f>
        <v>2093</v>
      </c>
      <c r="AM10" s="37"/>
      <c r="AN10" s="37"/>
      <c r="AO10" s="37"/>
      <c r="AP10" s="37"/>
      <c r="AQ10" s="37"/>
      <c r="AR10" s="37"/>
      <c r="AS10" s="37"/>
      <c r="AT10" s="38">
        <f>データ!W6</f>
        <v>59.91</v>
      </c>
      <c r="AU10" s="38"/>
      <c r="AV10" s="38"/>
      <c r="AW10" s="38"/>
      <c r="AX10" s="38"/>
      <c r="AY10" s="38"/>
      <c r="AZ10" s="38"/>
      <c r="BA10" s="38"/>
      <c r="BB10" s="38">
        <f>データ!X6</f>
        <v>34.94</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【100.42】</v>
      </c>
      <c r="F85" s="12" t="str">
        <f>データ!AT6</f>
        <v>【82.66】</v>
      </c>
      <c r="G85" s="12" t="str">
        <f>データ!BE6</f>
        <v>【140.15】</v>
      </c>
      <c r="H85" s="12" t="str">
        <f>データ!BP6</f>
        <v>【307.39】</v>
      </c>
      <c r="I85" s="12" t="str">
        <f>データ!CA6</f>
        <v>【57.03】</v>
      </c>
      <c r="J85" s="12" t="str">
        <f>データ!CL6</f>
        <v>【294.83】</v>
      </c>
      <c r="K85" s="12" t="str">
        <f>データ!CW6</f>
        <v>【84.27】</v>
      </c>
      <c r="L85" s="12" t="str">
        <f>データ!DH6</f>
        <v>【86.02】</v>
      </c>
      <c r="M85" s="12" t="str">
        <f>データ!DS6</f>
        <v>【22.91】</v>
      </c>
      <c r="N85" s="12" t="str">
        <f>データ!ED6</f>
        <v>【-】</v>
      </c>
      <c r="O85" s="12" t="str">
        <f>データ!EO6</f>
        <v>【-】</v>
      </c>
    </row>
  </sheetData>
  <sheetProtection algorithmName="SHA-512" hashValue="zRf6MnBVJFa8Mc6mWPgqtQkXKcukFlrNn+xqxEEoHCqHVuR10q5Fj9EHNLFJ+aap71/Oy8coQEfbF5depESd6Q==" saltValue="dPwKBMmPxMPnDcJJ7pBmq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75213</v>
      </c>
      <c r="D6" s="19">
        <f t="shared" si="3"/>
        <v>46</v>
      </c>
      <c r="E6" s="19">
        <f t="shared" si="3"/>
        <v>18</v>
      </c>
      <c r="F6" s="19">
        <f t="shared" si="3"/>
        <v>0</v>
      </c>
      <c r="G6" s="19">
        <f t="shared" si="3"/>
        <v>0</v>
      </c>
      <c r="H6" s="19" t="str">
        <f t="shared" si="3"/>
        <v>福島県　三春町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55.44</v>
      </c>
      <c r="P6" s="20">
        <f t="shared" si="3"/>
        <v>12.79</v>
      </c>
      <c r="Q6" s="20">
        <f t="shared" si="3"/>
        <v>100</v>
      </c>
      <c r="R6" s="20">
        <f t="shared" si="3"/>
        <v>2970</v>
      </c>
      <c r="S6" s="20">
        <f t="shared" si="3"/>
        <v>16489</v>
      </c>
      <c r="T6" s="20">
        <f t="shared" si="3"/>
        <v>72.760000000000005</v>
      </c>
      <c r="U6" s="20">
        <f t="shared" si="3"/>
        <v>226.62</v>
      </c>
      <c r="V6" s="20">
        <f t="shared" si="3"/>
        <v>2093</v>
      </c>
      <c r="W6" s="20">
        <f t="shared" si="3"/>
        <v>59.91</v>
      </c>
      <c r="X6" s="20">
        <f t="shared" si="3"/>
        <v>34.94</v>
      </c>
      <c r="Y6" s="21">
        <f>IF(Y7="",NA(),Y7)</f>
        <v>93.18</v>
      </c>
      <c r="Z6" s="21">
        <f t="shared" ref="Z6:AH6" si="4">IF(Z7="",NA(),Z7)</f>
        <v>90.22</v>
      </c>
      <c r="AA6" s="21">
        <f t="shared" si="4"/>
        <v>89.78</v>
      </c>
      <c r="AB6" s="21">
        <f t="shared" si="4"/>
        <v>91.54</v>
      </c>
      <c r="AC6" s="21">
        <f t="shared" si="4"/>
        <v>83.67</v>
      </c>
      <c r="AD6" s="21">
        <f t="shared" si="4"/>
        <v>88.66</v>
      </c>
      <c r="AE6" s="21">
        <f t="shared" si="4"/>
        <v>96.05</v>
      </c>
      <c r="AF6" s="21">
        <f t="shared" si="4"/>
        <v>99.03</v>
      </c>
      <c r="AG6" s="21">
        <f t="shared" si="4"/>
        <v>100.41</v>
      </c>
      <c r="AH6" s="21">
        <f t="shared" si="4"/>
        <v>100.17</v>
      </c>
      <c r="AI6" s="20" t="str">
        <f>IF(AI7="","",IF(AI7="-","【-】","【"&amp;SUBSTITUTE(TEXT(AI7,"#,##0.00"),"-","△")&amp;"】"))</f>
        <v>【100.42】</v>
      </c>
      <c r="AJ6" s="21">
        <f>IF(AJ7="",NA(),AJ7)</f>
        <v>22.58</v>
      </c>
      <c r="AK6" s="21">
        <f t="shared" ref="AK6:AS6" si="5">IF(AK7="",NA(),AK7)</f>
        <v>36.270000000000003</v>
      </c>
      <c r="AL6" s="21">
        <f t="shared" si="5"/>
        <v>48.97</v>
      </c>
      <c r="AM6" s="21">
        <f t="shared" si="5"/>
        <v>58.1</v>
      </c>
      <c r="AN6" s="21">
        <f t="shared" si="5"/>
        <v>81.650000000000006</v>
      </c>
      <c r="AO6" s="21">
        <f t="shared" si="5"/>
        <v>132.37</v>
      </c>
      <c r="AP6" s="21">
        <f t="shared" si="5"/>
        <v>123.82</v>
      </c>
      <c r="AQ6" s="21">
        <f t="shared" si="5"/>
        <v>74.239999999999995</v>
      </c>
      <c r="AR6" s="21">
        <f t="shared" si="5"/>
        <v>83.92</v>
      </c>
      <c r="AS6" s="21">
        <f t="shared" si="5"/>
        <v>89.31</v>
      </c>
      <c r="AT6" s="20" t="str">
        <f>IF(AT7="","",IF(AT7="-","【-】","【"&amp;SUBSTITUTE(TEXT(AT7,"#,##0.00"),"-","△")&amp;"】"))</f>
        <v>【82.66】</v>
      </c>
      <c r="AU6" s="21">
        <f>IF(AU7="",NA(),AU7)</f>
        <v>518.5</v>
      </c>
      <c r="AV6" s="21">
        <f t="shared" ref="AV6:BD6" si="6">IF(AV7="",NA(),AV7)</f>
        <v>393.65</v>
      </c>
      <c r="AW6" s="21">
        <f t="shared" si="6"/>
        <v>462.14</v>
      </c>
      <c r="AX6" s="21">
        <f t="shared" si="6"/>
        <v>609.66</v>
      </c>
      <c r="AY6" s="21">
        <f t="shared" si="6"/>
        <v>383.12</v>
      </c>
      <c r="AZ6" s="21">
        <f t="shared" si="6"/>
        <v>104.38</v>
      </c>
      <c r="BA6" s="21">
        <f t="shared" si="6"/>
        <v>89.72</v>
      </c>
      <c r="BB6" s="21">
        <f t="shared" si="6"/>
        <v>100.47</v>
      </c>
      <c r="BC6" s="21">
        <f t="shared" si="6"/>
        <v>122.71</v>
      </c>
      <c r="BD6" s="21">
        <f t="shared" si="6"/>
        <v>138.19999999999999</v>
      </c>
      <c r="BE6" s="20" t="str">
        <f>IF(BE7="","",IF(BE7="-","【-】","【"&amp;SUBSTITUTE(TEXT(BE7,"#,##0.00"),"-","△")&amp;"】"))</f>
        <v>【140.15】</v>
      </c>
      <c r="BF6" s="20">
        <f>IF(BF7="",NA(),BF7)</f>
        <v>0</v>
      </c>
      <c r="BG6" s="21">
        <f t="shared" ref="BG6:BO6" si="7">IF(BG7="",NA(),BG7)</f>
        <v>52.69</v>
      </c>
      <c r="BH6" s="20">
        <f t="shared" si="7"/>
        <v>0</v>
      </c>
      <c r="BI6" s="20">
        <f t="shared" si="7"/>
        <v>0</v>
      </c>
      <c r="BJ6" s="20">
        <f t="shared" si="7"/>
        <v>0</v>
      </c>
      <c r="BK6" s="21">
        <f t="shared" si="7"/>
        <v>296.89</v>
      </c>
      <c r="BL6" s="21">
        <f t="shared" si="7"/>
        <v>270.57</v>
      </c>
      <c r="BM6" s="21">
        <f t="shared" si="7"/>
        <v>294.27</v>
      </c>
      <c r="BN6" s="21">
        <f t="shared" si="7"/>
        <v>294.08999999999997</v>
      </c>
      <c r="BO6" s="21">
        <f t="shared" si="7"/>
        <v>294.08999999999997</v>
      </c>
      <c r="BP6" s="20" t="str">
        <f>IF(BP7="","",IF(BP7="-","【-】","【"&amp;SUBSTITUTE(TEXT(BP7,"#,##0.00"),"-","△")&amp;"】"))</f>
        <v>【307.39】</v>
      </c>
      <c r="BQ6" s="21">
        <f>IF(BQ7="",NA(),BQ7)</f>
        <v>89.03</v>
      </c>
      <c r="BR6" s="21">
        <f t="shared" ref="BR6:BZ6" si="8">IF(BR7="",NA(),BR7)</f>
        <v>82.99</v>
      </c>
      <c r="BS6" s="21">
        <f t="shared" si="8"/>
        <v>84.99</v>
      </c>
      <c r="BT6" s="21">
        <f t="shared" si="8"/>
        <v>86.03</v>
      </c>
      <c r="BU6" s="21">
        <f t="shared" si="8"/>
        <v>80.3</v>
      </c>
      <c r="BV6" s="21">
        <f t="shared" si="8"/>
        <v>63.06</v>
      </c>
      <c r="BW6" s="21">
        <f t="shared" si="8"/>
        <v>62.5</v>
      </c>
      <c r="BX6" s="21">
        <f t="shared" si="8"/>
        <v>60.59</v>
      </c>
      <c r="BY6" s="21">
        <f t="shared" si="8"/>
        <v>60</v>
      </c>
      <c r="BZ6" s="21">
        <f t="shared" si="8"/>
        <v>59.01</v>
      </c>
      <c r="CA6" s="20" t="str">
        <f>IF(CA7="","",IF(CA7="-","【-】","【"&amp;SUBSTITUTE(TEXT(CA7,"#,##0.00"),"-","△")&amp;"】"))</f>
        <v>【57.03】</v>
      </c>
      <c r="CB6" s="21">
        <f>IF(CB7="",NA(),CB7)</f>
        <v>133.87</v>
      </c>
      <c r="CC6" s="21">
        <f t="shared" ref="CC6:CK6" si="9">IF(CC7="",NA(),CC7)</f>
        <v>145.22999999999999</v>
      </c>
      <c r="CD6" s="21">
        <f t="shared" si="9"/>
        <v>149.25</v>
      </c>
      <c r="CE6" s="21">
        <f t="shared" si="9"/>
        <v>145.35</v>
      </c>
      <c r="CF6" s="21">
        <f t="shared" si="9"/>
        <v>157.84</v>
      </c>
      <c r="CG6" s="21">
        <f t="shared" si="9"/>
        <v>264.77</v>
      </c>
      <c r="CH6" s="21">
        <f t="shared" si="9"/>
        <v>269.33</v>
      </c>
      <c r="CI6" s="21">
        <f t="shared" si="9"/>
        <v>280.23</v>
      </c>
      <c r="CJ6" s="21">
        <f t="shared" si="9"/>
        <v>282.70999999999998</v>
      </c>
      <c r="CK6" s="21">
        <f t="shared" si="9"/>
        <v>291.82</v>
      </c>
      <c r="CL6" s="20" t="str">
        <f>IF(CL7="","",IF(CL7="-","【-】","【"&amp;SUBSTITUTE(TEXT(CL7,"#,##0.00"),"-","△")&amp;"】"))</f>
        <v>【294.83】</v>
      </c>
      <c r="CM6" s="21">
        <f>IF(CM7="",NA(),CM7)</f>
        <v>75.83</v>
      </c>
      <c r="CN6" s="21">
        <f t="shared" ref="CN6:CV6" si="10">IF(CN7="",NA(),CN7)</f>
        <v>73.790000000000006</v>
      </c>
      <c r="CO6" s="21">
        <f t="shared" si="10"/>
        <v>69.930000000000007</v>
      </c>
      <c r="CP6" s="21">
        <f t="shared" si="10"/>
        <v>71.39</v>
      </c>
      <c r="CQ6" s="21">
        <f t="shared" si="10"/>
        <v>69.62</v>
      </c>
      <c r="CR6" s="21">
        <f t="shared" si="10"/>
        <v>59.94</v>
      </c>
      <c r="CS6" s="21">
        <f t="shared" si="10"/>
        <v>59.64</v>
      </c>
      <c r="CT6" s="21">
        <f t="shared" si="10"/>
        <v>58.19</v>
      </c>
      <c r="CU6" s="21">
        <f t="shared" si="10"/>
        <v>56.52</v>
      </c>
      <c r="CV6" s="21">
        <f t="shared" si="10"/>
        <v>88.45</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89.66</v>
      </c>
      <c r="DD6" s="21">
        <f t="shared" si="11"/>
        <v>90.63</v>
      </c>
      <c r="DE6" s="21">
        <f t="shared" si="11"/>
        <v>87.8</v>
      </c>
      <c r="DF6" s="21">
        <f t="shared" si="11"/>
        <v>88.43</v>
      </c>
      <c r="DG6" s="21">
        <f t="shared" si="11"/>
        <v>90.34</v>
      </c>
      <c r="DH6" s="20" t="str">
        <f>IF(DH7="","",IF(DH7="-","【-】","【"&amp;SUBSTITUTE(TEXT(DH7,"#,##0.00"),"-","△")&amp;"】"))</f>
        <v>【86.02】</v>
      </c>
      <c r="DI6" s="21">
        <f>IF(DI7="",NA(),DI7)</f>
        <v>21.91</v>
      </c>
      <c r="DJ6" s="21">
        <f t="shared" ref="DJ6:DR6" si="12">IF(DJ7="",NA(),DJ7)</f>
        <v>23.13</v>
      </c>
      <c r="DK6" s="21">
        <f t="shared" si="12"/>
        <v>23.99</v>
      </c>
      <c r="DL6" s="21">
        <f t="shared" si="12"/>
        <v>24.85</v>
      </c>
      <c r="DM6" s="21">
        <f t="shared" si="12"/>
        <v>25.82</v>
      </c>
      <c r="DN6" s="21">
        <f t="shared" si="12"/>
        <v>21.11</v>
      </c>
      <c r="DO6" s="21">
        <f t="shared" si="12"/>
        <v>23.76</v>
      </c>
      <c r="DP6" s="21">
        <f t="shared" si="12"/>
        <v>15.74</v>
      </c>
      <c r="DQ6" s="21">
        <f t="shared" si="12"/>
        <v>21.02</v>
      </c>
      <c r="DR6" s="21">
        <f t="shared" si="12"/>
        <v>24.31</v>
      </c>
      <c r="DS6" s="20" t="str">
        <f>IF(DS7="","",IF(DS7="-","【-】","【"&amp;SUBSTITUTE(TEXT(DS7,"#,##0.00"),"-","△")&amp;"】"))</f>
        <v>【22.91】</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2022</v>
      </c>
      <c r="C7" s="23">
        <v>75213</v>
      </c>
      <c r="D7" s="23">
        <v>46</v>
      </c>
      <c r="E7" s="23">
        <v>18</v>
      </c>
      <c r="F7" s="23">
        <v>0</v>
      </c>
      <c r="G7" s="23">
        <v>0</v>
      </c>
      <c r="H7" s="23" t="s">
        <v>96</v>
      </c>
      <c r="I7" s="23" t="s">
        <v>97</v>
      </c>
      <c r="J7" s="23" t="s">
        <v>98</v>
      </c>
      <c r="K7" s="23" t="s">
        <v>99</v>
      </c>
      <c r="L7" s="23" t="s">
        <v>100</v>
      </c>
      <c r="M7" s="23" t="s">
        <v>101</v>
      </c>
      <c r="N7" s="24" t="s">
        <v>102</v>
      </c>
      <c r="O7" s="24">
        <v>55.44</v>
      </c>
      <c r="P7" s="24">
        <v>12.79</v>
      </c>
      <c r="Q7" s="24">
        <v>100</v>
      </c>
      <c r="R7" s="24">
        <v>2970</v>
      </c>
      <c r="S7" s="24">
        <v>16489</v>
      </c>
      <c r="T7" s="24">
        <v>72.760000000000005</v>
      </c>
      <c r="U7" s="24">
        <v>226.62</v>
      </c>
      <c r="V7" s="24">
        <v>2093</v>
      </c>
      <c r="W7" s="24">
        <v>59.91</v>
      </c>
      <c r="X7" s="24">
        <v>34.94</v>
      </c>
      <c r="Y7" s="24">
        <v>93.18</v>
      </c>
      <c r="Z7" s="24">
        <v>90.22</v>
      </c>
      <c r="AA7" s="24">
        <v>89.78</v>
      </c>
      <c r="AB7" s="24">
        <v>91.54</v>
      </c>
      <c r="AC7" s="24">
        <v>83.67</v>
      </c>
      <c r="AD7" s="24">
        <v>88.66</v>
      </c>
      <c r="AE7" s="24">
        <v>96.05</v>
      </c>
      <c r="AF7" s="24">
        <v>99.03</v>
      </c>
      <c r="AG7" s="24">
        <v>100.41</v>
      </c>
      <c r="AH7" s="24">
        <v>100.17</v>
      </c>
      <c r="AI7" s="24">
        <v>100.42</v>
      </c>
      <c r="AJ7" s="24">
        <v>22.58</v>
      </c>
      <c r="AK7" s="24">
        <v>36.270000000000003</v>
      </c>
      <c r="AL7" s="24">
        <v>48.97</v>
      </c>
      <c r="AM7" s="24">
        <v>58.1</v>
      </c>
      <c r="AN7" s="24">
        <v>81.650000000000006</v>
      </c>
      <c r="AO7" s="24">
        <v>132.37</v>
      </c>
      <c r="AP7" s="24">
        <v>123.82</v>
      </c>
      <c r="AQ7" s="24">
        <v>74.239999999999995</v>
      </c>
      <c r="AR7" s="24">
        <v>83.92</v>
      </c>
      <c r="AS7" s="24">
        <v>89.31</v>
      </c>
      <c r="AT7" s="24">
        <v>82.66</v>
      </c>
      <c r="AU7" s="24">
        <v>518.5</v>
      </c>
      <c r="AV7" s="24">
        <v>393.65</v>
      </c>
      <c r="AW7" s="24">
        <v>462.14</v>
      </c>
      <c r="AX7" s="24">
        <v>609.66</v>
      </c>
      <c r="AY7" s="24">
        <v>383.12</v>
      </c>
      <c r="AZ7" s="24">
        <v>104.38</v>
      </c>
      <c r="BA7" s="24">
        <v>89.72</v>
      </c>
      <c r="BB7" s="24">
        <v>100.47</v>
      </c>
      <c r="BC7" s="24">
        <v>122.71</v>
      </c>
      <c r="BD7" s="24">
        <v>138.19999999999999</v>
      </c>
      <c r="BE7" s="24">
        <v>140.15</v>
      </c>
      <c r="BF7" s="24">
        <v>0</v>
      </c>
      <c r="BG7" s="24">
        <v>52.69</v>
      </c>
      <c r="BH7" s="24">
        <v>0</v>
      </c>
      <c r="BI7" s="24">
        <v>0</v>
      </c>
      <c r="BJ7" s="24">
        <v>0</v>
      </c>
      <c r="BK7" s="24">
        <v>296.89</v>
      </c>
      <c r="BL7" s="24">
        <v>270.57</v>
      </c>
      <c r="BM7" s="24">
        <v>294.27</v>
      </c>
      <c r="BN7" s="24">
        <v>294.08999999999997</v>
      </c>
      <c r="BO7" s="24">
        <v>294.08999999999997</v>
      </c>
      <c r="BP7" s="24">
        <v>307.39</v>
      </c>
      <c r="BQ7" s="24">
        <v>89.03</v>
      </c>
      <c r="BR7" s="24">
        <v>82.99</v>
      </c>
      <c r="BS7" s="24">
        <v>84.99</v>
      </c>
      <c r="BT7" s="24">
        <v>86.03</v>
      </c>
      <c r="BU7" s="24">
        <v>80.3</v>
      </c>
      <c r="BV7" s="24">
        <v>63.06</v>
      </c>
      <c r="BW7" s="24">
        <v>62.5</v>
      </c>
      <c r="BX7" s="24">
        <v>60.59</v>
      </c>
      <c r="BY7" s="24">
        <v>60</v>
      </c>
      <c r="BZ7" s="24">
        <v>59.01</v>
      </c>
      <c r="CA7" s="24">
        <v>57.03</v>
      </c>
      <c r="CB7" s="24">
        <v>133.87</v>
      </c>
      <c r="CC7" s="24">
        <v>145.22999999999999</v>
      </c>
      <c r="CD7" s="24">
        <v>149.25</v>
      </c>
      <c r="CE7" s="24">
        <v>145.35</v>
      </c>
      <c r="CF7" s="24">
        <v>157.84</v>
      </c>
      <c r="CG7" s="24">
        <v>264.77</v>
      </c>
      <c r="CH7" s="24">
        <v>269.33</v>
      </c>
      <c r="CI7" s="24">
        <v>280.23</v>
      </c>
      <c r="CJ7" s="24">
        <v>282.70999999999998</v>
      </c>
      <c r="CK7" s="24">
        <v>291.82</v>
      </c>
      <c r="CL7" s="24">
        <v>294.83</v>
      </c>
      <c r="CM7" s="24">
        <v>75.83</v>
      </c>
      <c r="CN7" s="24">
        <v>73.790000000000006</v>
      </c>
      <c r="CO7" s="24">
        <v>69.930000000000007</v>
      </c>
      <c r="CP7" s="24">
        <v>71.39</v>
      </c>
      <c r="CQ7" s="24">
        <v>69.62</v>
      </c>
      <c r="CR7" s="24">
        <v>59.94</v>
      </c>
      <c r="CS7" s="24">
        <v>59.64</v>
      </c>
      <c r="CT7" s="24">
        <v>58.19</v>
      </c>
      <c r="CU7" s="24">
        <v>56.52</v>
      </c>
      <c r="CV7" s="24">
        <v>88.45</v>
      </c>
      <c r="CW7" s="24">
        <v>84.27</v>
      </c>
      <c r="CX7" s="24">
        <v>100</v>
      </c>
      <c r="CY7" s="24">
        <v>100</v>
      </c>
      <c r="CZ7" s="24">
        <v>100</v>
      </c>
      <c r="DA7" s="24">
        <v>100</v>
      </c>
      <c r="DB7" s="24">
        <v>100</v>
      </c>
      <c r="DC7" s="24">
        <v>89.66</v>
      </c>
      <c r="DD7" s="24">
        <v>90.63</v>
      </c>
      <c r="DE7" s="24">
        <v>87.8</v>
      </c>
      <c r="DF7" s="24">
        <v>88.43</v>
      </c>
      <c r="DG7" s="24">
        <v>90.34</v>
      </c>
      <c r="DH7" s="24">
        <v>86.02</v>
      </c>
      <c r="DI7" s="24">
        <v>21.91</v>
      </c>
      <c r="DJ7" s="24">
        <v>23.13</v>
      </c>
      <c r="DK7" s="24">
        <v>23.99</v>
      </c>
      <c r="DL7" s="24">
        <v>24.85</v>
      </c>
      <c r="DM7" s="24">
        <v>25.82</v>
      </c>
      <c r="DN7" s="24">
        <v>21.11</v>
      </c>
      <c r="DO7" s="24">
        <v>23.76</v>
      </c>
      <c r="DP7" s="24">
        <v>15.74</v>
      </c>
      <c r="DQ7" s="24">
        <v>21.02</v>
      </c>
      <c r="DR7" s="24">
        <v>24.31</v>
      </c>
      <c r="DS7" s="24">
        <v>22.91</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梶原和則</cp:lastModifiedBy>
  <cp:lastPrinted>2024-02-07T00:54:31Z</cp:lastPrinted>
  <dcterms:created xsi:type="dcterms:W3CDTF">2023-12-12T01:07:15Z</dcterms:created>
  <dcterms:modified xsi:type="dcterms:W3CDTF">2024-02-07T01:59:06Z</dcterms:modified>
  <cp:category/>
</cp:coreProperties>
</file>