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64011"/>
  <mc:AlternateContent xmlns:mc="http://schemas.openxmlformats.org/markup-compatibility/2006">
    <mc:Choice Requires="x15">
      <x15ac:absPath xmlns:x15ac="http://schemas.microsoft.com/office/spreadsheetml/2010/11/ac" url="C:\Users\katsunori.kajiwara\Desktop\240202★【照会_2月2日（金）期限】公営企業に係る経営比較分析表（令和４年度決算）の分析等について\【経営比較分析表】2022_075213_46_1718\【経営比較分析表】2022_075213_46_1718\"/>
    </mc:Choice>
  </mc:AlternateContent>
  <workbookProtection workbookAlgorithmName="SHA-512" workbookHashValue="HmRAcHLr3r/vVuNr32xAjL3OtgYlycPA84UIqESfx57h/0ZUX7hG+soJghgqTvd8bpEdBIa04Tg+Nap7qXVmqg==" workbookSaltValue="oh6QZWtdxTpfsBwxCN9xK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F85" i="4"/>
  <c r="E85" i="4"/>
  <c r="AT10" i="4"/>
  <c r="AL10" i="4"/>
  <c r="AD10" i="4"/>
  <c r="P10" i="4"/>
  <c r="I10" i="4"/>
  <c r="B10" i="4"/>
  <c r="AT8" i="4"/>
  <c r="AL8" i="4"/>
  <c r="P8" i="4"/>
  <c r="I8" i="4"/>
</calcChain>
</file>

<file path=xl/sharedStrings.xml><?xml version="1.0" encoding="utf-8"?>
<sst xmlns="http://schemas.openxmlformats.org/spreadsheetml/2006/main" count="231" uniqueCount="118">
  <si>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</si>
  <si>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</si>
  <si>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</si>
  <si>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</si>
  <si>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</si>
  <si>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</si>
  <si>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</si>
  <si>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</si>
  <si>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</si>
  <si>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</si>
  <si>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</si>
  <si>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</si>
  <si>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</si>
  <si>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</si>
  <si>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</si>
  <si>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</si>
  <si>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</si>
  <si>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</si>
  <si>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</si>
  <si>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</si>
  <si>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</si>
  <si>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</si>
  <si>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</si>
  <si>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</si>
  <si>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</si>
  <si>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</si>
  <si>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</si>
  <si>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</si>
  <si>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</si>
  <si>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</si>
  <si>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</si>
  <si>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</si>
  <si>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</si>
  <si>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</si>
  <si>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</si>
  <si>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</si>
  <si>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</si>
  <si>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</si>
  <si>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</si>
  <si>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</si>
  <si>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</si>
  <si>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</si>
  <si>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</si>
  <si>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</si>
  <si>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</si>
  <si>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</si>
  <si>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</si>
  <si>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</si>
  <si>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</si>
  <si>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</si>
  <si>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</si>
  <si>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</si>
  <si>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</si>
  <si>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</si>
  <si>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</si>
  <si>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</si>
  <si>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</si>
  <si>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</si>
  <si>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</si>
  <si>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</si>
  <si>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</si>
  <si>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</si>
  <si>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</si>
  <si>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</si>
  <si>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</si>
  <si>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</si>
  <si>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</si>
  <si>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</si>
  <si>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</si>
  <si>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</si>
  <si>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</si>
  <si>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</si>
  <si>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</si>
  <si>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</si>
  <si>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</si>
  <si>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</si>
  <si>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</si>
  <si>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</si>
  <si>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</si>
  <si>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</si>
  <si>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</si>
  <si>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</si>
  <si>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</si>
  <si>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</si>
  <si>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</si>
  <si>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</si>
  <si>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</si>
  <si>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</si>
  <si>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</si>
  <si>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</si>
  <si>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</si>
  <si>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</si>
  <si>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</si>
  <si>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</si>
  <si>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</si>
  <si>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</si>
  <si>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三春町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</si>
  <si>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</si>
  <si>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</si>
  <si>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</si>
  <si>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</si>
  <si>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</si>
  <si>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</si>
  <si>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</si>
  <si>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</si>
  <si>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</si>
  <si>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</si>
  <si>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</si>
  <si>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</si>
  <si>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</si>
  <si>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</si>
  <si>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</si>
  <si>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</si>
  <si>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</si>
  <si>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</si>
  <si>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xml:space="preserve">①経常収支が100％を切って赤字であるものの、経費回収率が100％を超えていることから、減価償却費の減少と、新規加入者による使用料の増加により改善する見込みである。
②累積欠損については、単年度での利益が発生しないので早急な改善は難しい。
③流動比率は100％を切っている状況であるが、流動負債の大部分を占める償還元金については、一般会計から繰入れることと協議済みなので問題ない。
④企業債残高対事業規模比率については、予定貸借対照表に全額一般会計で負担すると注記しているので０となる。
⑤経費回収率については、経費の中の維持管理費は確実に回収できて莉るので、料金水準は妥当である。
⑥汚水処理原価については、全国平均から見ると安価な方であるが、なお経費削減に努める。
⑦施設の利用率については、数値的には六割程だが、実際はこれ以上の受入れは困難である。
⑧水洗化率はほぼ横ばいであるが、一層の接続促進に努める。
</t>
    <rPh sb="1" eb="5">
      <t>ケイジョウシュウシ</t>
    </rPh>
    <rPh sb="11" eb="12">
      <t>キ</t>
    </rPh>
    <rPh sb="14" eb="16">
      <t>アカジ</t>
    </rPh>
    <rPh sb="23" eb="28">
      <t>ケイヒカイシュウリツ</t>
    </rPh>
    <rPh sb="34" eb="35">
      <t>コ</t>
    </rPh>
    <rPh sb="44" eb="49">
      <t>ゲンカショウキャクヒ</t>
    </rPh>
    <rPh sb="50" eb="52">
      <t>ゲンショウ</t>
    </rPh>
    <rPh sb="54" eb="59">
      <t>シンキカニュウシャ</t>
    </rPh>
    <rPh sb="62" eb="65">
      <t>シヨウリョウ</t>
    </rPh>
    <rPh sb="66" eb="68">
      <t>ゾウカ</t>
    </rPh>
    <rPh sb="71" eb="73">
      <t>カイゼン</t>
    </rPh>
    <rPh sb="75" eb="77">
      <t>ミコ</t>
    </rPh>
    <rPh sb="84" eb="88">
      <t>ルイセキケッソン</t>
    </rPh>
    <rPh sb="94" eb="97">
      <t>タンネンド</t>
    </rPh>
    <rPh sb="99" eb="101">
      <t>リエキ</t>
    </rPh>
    <rPh sb="102" eb="104">
      <t>ハッセイ</t>
    </rPh>
    <rPh sb="109" eb="111">
      <t>ソウキュウ</t>
    </rPh>
    <rPh sb="112" eb="114">
      <t>カイゼン</t>
    </rPh>
    <rPh sb="115" eb="116">
      <t>ムズカ</t>
    </rPh>
    <rPh sb="121" eb="125">
      <t>リュウドウヒリツ</t>
    </rPh>
    <rPh sb="131" eb="132">
      <t>キ</t>
    </rPh>
    <rPh sb="136" eb="138">
      <t>ジョウキョウ</t>
    </rPh>
    <rPh sb="143" eb="147">
      <t>リュウドウフサイ</t>
    </rPh>
    <rPh sb="148" eb="151">
      <t>ダイブブン</t>
    </rPh>
    <rPh sb="152" eb="153">
      <t>シ</t>
    </rPh>
    <rPh sb="155" eb="157">
      <t>ショウカン</t>
    </rPh>
    <rPh sb="157" eb="159">
      <t>ガンキン</t>
    </rPh>
    <rPh sb="165" eb="167">
      <t>イッパン</t>
    </rPh>
    <rPh sb="167" eb="169">
      <t>カイケイ</t>
    </rPh>
    <rPh sb="171" eb="173">
      <t>クリイ</t>
    </rPh>
    <rPh sb="178" eb="181">
      <t>キョウギズ</t>
    </rPh>
    <rPh sb="185" eb="187">
      <t>モンダイ</t>
    </rPh>
    <rPh sb="192" eb="195">
      <t>キギョウサイ</t>
    </rPh>
    <rPh sb="195" eb="197">
      <t>ザンダカ</t>
    </rPh>
    <rPh sb="245" eb="250">
      <t>ケイヒカイシュウリツ</t>
    </rPh>
    <rPh sb="256" eb="258">
      <t>ケイヒ</t>
    </rPh>
    <rPh sb="259" eb="260">
      <t>ナカ</t>
    </rPh>
    <rPh sb="261" eb="266">
      <t>イジカンリヒ</t>
    </rPh>
    <rPh sb="267" eb="269">
      <t>カクジツ</t>
    </rPh>
    <rPh sb="270" eb="272">
      <t>カイシュウ</t>
    </rPh>
    <rPh sb="275" eb="276">
      <t>リ</t>
    </rPh>
    <rPh sb="280" eb="284">
      <t>リョウキンスイジュン</t>
    </rPh>
    <rPh sb="285" eb="287">
      <t>ダトウ</t>
    </rPh>
    <rPh sb="293" eb="299">
      <t>オスイショリゲンカ</t>
    </rPh>
    <rPh sb="305" eb="309">
      <t>ゼンコクヘイキン</t>
    </rPh>
    <rPh sb="311" eb="312">
      <t>ミ</t>
    </rPh>
    <rPh sb="314" eb="316">
      <t>アンカ</t>
    </rPh>
    <rPh sb="317" eb="318">
      <t>ホウ</t>
    </rPh>
    <rPh sb="325" eb="329">
      <t>ケイヒサクゲン</t>
    </rPh>
    <rPh sb="330" eb="331">
      <t>ツト</t>
    </rPh>
    <rPh sb="336" eb="338">
      <t>シセツ</t>
    </rPh>
    <rPh sb="339" eb="342">
      <t>リヨウリツ</t>
    </rPh>
    <rPh sb="348" eb="351">
      <t>スウチテキ</t>
    </rPh>
    <phoneticPr fontId="4"/>
  </si>
  <si>
    <t>当町の農業集落排水事業は、供用開始が平成２年度であるため、３０年を経過しているものの、法定耐用年数に定義する管渠の老朽には至っていない。しかしながらマンホール廻りの舗装の状態が悪い箇所が少なくないので、計画的に補修する必要がある。処理場の機械設備については、修繕・更新計画を作成し、修繕費等についての交付金などを活用して更新を行っていく。</t>
    <rPh sb="0" eb="2">
      <t>トウマチ</t>
    </rPh>
    <rPh sb="3" eb="11">
      <t>ノウギョウシュウラクハイスイジギョウ</t>
    </rPh>
    <rPh sb="13" eb="17">
      <t>キョウヨウカイシ</t>
    </rPh>
    <rPh sb="18" eb="20">
      <t>ヘイセイ</t>
    </rPh>
    <rPh sb="21" eb="23">
      <t>ネンド</t>
    </rPh>
    <rPh sb="31" eb="32">
      <t>ネン</t>
    </rPh>
    <rPh sb="33" eb="35">
      <t>ケイカ</t>
    </rPh>
    <rPh sb="43" eb="49">
      <t>ホウテイタイヨウネンスウ</t>
    </rPh>
    <rPh sb="50" eb="52">
      <t>テイギ</t>
    </rPh>
    <rPh sb="54" eb="56">
      <t>カンキョ</t>
    </rPh>
    <rPh sb="57" eb="59">
      <t>ロウキュウ</t>
    </rPh>
    <rPh sb="61" eb="62">
      <t>イタ</t>
    </rPh>
    <rPh sb="79" eb="80">
      <t>マワ</t>
    </rPh>
    <rPh sb="82" eb="84">
      <t>ホソウ</t>
    </rPh>
    <rPh sb="85" eb="87">
      <t>ジョウタイ</t>
    </rPh>
    <rPh sb="88" eb="89">
      <t>ワル</t>
    </rPh>
    <rPh sb="90" eb="92">
      <t>カショ</t>
    </rPh>
    <rPh sb="93" eb="94">
      <t>スク</t>
    </rPh>
    <rPh sb="101" eb="104">
      <t>ケイカクテキ</t>
    </rPh>
    <rPh sb="105" eb="107">
      <t>ホシュウ</t>
    </rPh>
    <rPh sb="109" eb="111">
      <t>ヒツヨウ</t>
    </rPh>
    <rPh sb="115" eb="118">
      <t>ショリジョウ</t>
    </rPh>
    <rPh sb="119" eb="123">
      <t>キカイセツビ</t>
    </rPh>
    <rPh sb="129" eb="131">
      <t>シュウゼン</t>
    </rPh>
    <rPh sb="132" eb="134">
      <t>コウシン</t>
    </rPh>
    <rPh sb="134" eb="136">
      <t>ケイカク</t>
    </rPh>
    <rPh sb="137" eb="139">
      <t>サクセイ</t>
    </rPh>
    <rPh sb="141" eb="145">
      <t>シュウゼンヒトウ</t>
    </rPh>
    <rPh sb="150" eb="153">
      <t>コウフキン</t>
    </rPh>
    <rPh sb="156" eb="158">
      <t>カツヨウ</t>
    </rPh>
    <rPh sb="160" eb="162">
      <t>コウシン</t>
    </rPh>
    <rPh sb="163" eb="164">
      <t>オコナ</t>
    </rPh>
    <phoneticPr fontId="4"/>
  </si>
  <si>
    <t>農業集落排水事業のような集合処理方式は資本費が膨大なため、使用料だけをもって健全な経営は困難である。近年は、集合処理に代わって浄化槽など個別排水処理が下水道事業の整備の一選択肢として認められているので、当町では、地区の特性に合わせ集合処理と個別排水処理を組み合わせて下水道事業を行っている。
また、農業集落排水事業については、経営戦略を策定し、持続的に農業集落排水事業を行うこと、また、独立採算を原則とした公営企業としての経営特性を発揮し、最小の経営で最良のサービス提供することを目標にして事業に取り組む。</t>
    <rPh sb="0" eb="8">
      <t>ノウギョウシュウラクハイスイジギョウ</t>
    </rPh>
    <rPh sb="12" eb="18">
      <t>シュウゴウショリホウシキ</t>
    </rPh>
    <rPh sb="19" eb="22">
      <t>シホンヒ</t>
    </rPh>
    <rPh sb="23" eb="25">
      <t>ボウダイ</t>
    </rPh>
    <rPh sb="29" eb="32">
      <t>シヨウリョウ</t>
    </rPh>
    <rPh sb="38" eb="40">
      <t>ケンゼン</t>
    </rPh>
    <rPh sb="41" eb="43">
      <t>ケイエイ</t>
    </rPh>
    <rPh sb="44" eb="46">
      <t>コンナン</t>
    </rPh>
    <rPh sb="50" eb="52">
      <t>キンネン</t>
    </rPh>
    <rPh sb="54" eb="58">
      <t>シュウゴウショリ</t>
    </rPh>
    <rPh sb="59" eb="60">
      <t>カ</t>
    </rPh>
    <rPh sb="63" eb="66">
      <t>ジョウカソウ</t>
    </rPh>
    <rPh sb="68" eb="74">
      <t>コベツハイスイショリ</t>
    </rPh>
    <rPh sb="75" eb="80">
      <t>ゲスイドウジギョウ</t>
    </rPh>
    <rPh sb="81" eb="83">
      <t>セイビ</t>
    </rPh>
    <rPh sb="84" eb="88">
      <t>イチセンタクシ</t>
    </rPh>
    <rPh sb="91" eb="92">
      <t>ミト</t>
    </rPh>
    <rPh sb="101" eb="103">
      <t>トウマチ</t>
    </rPh>
    <rPh sb="106" eb="108">
      <t>チク</t>
    </rPh>
    <rPh sb="109" eb="111">
      <t>トクセイ</t>
    </rPh>
    <rPh sb="112" eb="113">
      <t>ア</t>
    </rPh>
    <rPh sb="115" eb="119">
      <t>シュウゴウショリ</t>
    </rPh>
    <rPh sb="120" eb="126">
      <t>コベツハイスイショリ</t>
    </rPh>
    <rPh sb="127" eb="128">
      <t>ク</t>
    </rPh>
    <rPh sb="129" eb="130">
      <t>ア</t>
    </rPh>
    <rPh sb="133" eb="138">
      <t>ゲスイドウジギョウ</t>
    </rPh>
    <rPh sb="139" eb="140">
      <t>オコナ</t>
    </rPh>
    <rPh sb="149" eb="157">
      <t>ノウギョウシュウラクハイスイジギョウ</t>
    </rPh>
    <rPh sb="163" eb="167">
      <t>ケイエイセンリャク</t>
    </rPh>
    <rPh sb="168" eb="170">
      <t>サクテイ</t>
    </rPh>
    <rPh sb="172" eb="175">
      <t>ジゾクテキ</t>
    </rPh>
    <rPh sb="176" eb="184">
      <t>ノウギョウシュウラクハイスイジギョウ</t>
    </rPh>
    <rPh sb="185" eb="186">
      <t>オコナ</t>
    </rPh>
    <rPh sb="193" eb="195">
      <t>ドクリツ</t>
    </rPh>
    <rPh sb="195" eb="197">
      <t>サイサン</t>
    </rPh>
    <rPh sb="198" eb="200">
      <t>ゲンソク</t>
    </rPh>
    <rPh sb="203" eb="207">
      <t>コウエイキギョウ</t>
    </rPh>
    <rPh sb="216" eb="218">
      <t>ハッキ</t>
    </rPh>
    <rPh sb="220" eb="222">
      <t>サイショウ</t>
    </rPh>
    <rPh sb="223" eb="225">
      <t>ケイエイ</t>
    </rPh>
    <rPh sb="226" eb="228">
      <t>サイリョウ</t>
    </rPh>
    <rPh sb="233" eb="235">
      <t>テイキョウ</t>
    </rPh>
    <rPh sb="240" eb="242">
      <t>モクヒョウ</t>
    </rPh>
    <rPh sb="245" eb="247">
      <t>ジギョウ</t>
    </rPh>
    <rPh sb="248" eb="249">
      <t>ト</t>
    </rPh>
    <rPh sb="250" eb="251">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</si>
</sst>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C1-4B11-8F34-7FE3A6DBA41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33C1-4B11-8F34-7FE3A6DBA41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55.68</c:v>
                </c:pt>
                <c:pt idx="1">
                  <c:v>56.34</c:v>
                </c:pt>
                <c:pt idx="2">
                  <c:v>56.53</c:v>
                </c:pt>
                <c:pt idx="3">
                  <c:v>56.9</c:v>
                </c:pt>
                <c:pt idx="4">
                  <c:v>56.62</c:v>
                </c:pt>
              </c:numCache>
            </c:numRef>
          </c:val>
          <c:extLst>
            <c:ext xmlns:c16="http://schemas.microsoft.com/office/drawing/2014/chart" uri="{C3380CC4-5D6E-409C-BE32-E72D297353CC}">
              <c16:uniqueId val="{00000000-6D70-4F69-8570-36AF0708770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6D70-4F69-8570-36AF0708770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84.55</c:v>
                </c:pt>
                <c:pt idx="1">
                  <c:v>84.41</c:v>
                </c:pt>
                <c:pt idx="2">
                  <c:v>84.82</c:v>
                </c:pt>
                <c:pt idx="3">
                  <c:v>85.24</c:v>
                </c:pt>
                <c:pt idx="4">
                  <c:v>85.63</c:v>
                </c:pt>
              </c:numCache>
            </c:numRef>
          </c:val>
          <c:extLst>
            <c:ext xmlns:c16="http://schemas.microsoft.com/office/drawing/2014/chart" uri="{C3380CC4-5D6E-409C-BE32-E72D297353CC}">
              <c16:uniqueId val="{00000000-DE15-40B3-BC87-400240EAC28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DE15-40B3-BC87-400240EAC28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89.78</c:v>
                </c:pt>
                <c:pt idx="1">
                  <c:v>87.09</c:v>
                </c:pt>
                <c:pt idx="2">
                  <c:v>92.08</c:v>
                </c:pt>
                <c:pt idx="3">
                  <c:v>95.05</c:v>
                </c:pt>
                <c:pt idx="4">
                  <c:v>86.54</c:v>
                </c:pt>
              </c:numCache>
            </c:numRef>
          </c:val>
          <c:extLst>
            <c:ext xmlns:c16="http://schemas.microsoft.com/office/drawing/2014/chart" uri="{C3380CC4-5D6E-409C-BE32-E72D297353CC}">
              <c16:uniqueId val="{00000000-B828-4DED-8CCD-7DB8010E16F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106.37</c:v>
                </c:pt>
                <c:pt idx="3">
                  <c:v>106.07</c:v>
                </c:pt>
                <c:pt idx="4">
                  <c:v>105.5</c:v>
                </c:pt>
              </c:numCache>
            </c:numRef>
          </c:val>
          <c:smooth val="0"/>
          <c:extLst>
            <c:ext xmlns:c16="http://schemas.microsoft.com/office/drawing/2014/chart" uri="{C3380CC4-5D6E-409C-BE32-E72D297353CC}">
              <c16:uniqueId val="{00000001-B828-4DED-8CCD-7DB8010E16F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45.93</c:v>
                </c:pt>
                <c:pt idx="1">
                  <c:v>47.69</c:v>
                </c:pt>
                <c:pt idx="2">
                  <c:v>49.09</c:v>
                </c:pt>
                <c:pt idx="3">
                  <c:v>50.7</c:v>
                </c:pt>
                <c:pt idx="4">
                  <c:v>52.44</c:v>
                </c:pt>
              </c:numCache>
            </c:numRef>
          </c:val>
          <c:extLst>
            <c:ext xmlns:c16="http://schemas.microsoft.com/office/drawing/2014/chart" uri="{C3380CC4-5D6E-409C-BE32-E72D297353CC}">
              <c16:uniqueId val="{00000000-4E86-47DC-B717-C618BCADA62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20.34</c:v>
                </c:pt>
                <c:pt idx="3">
                  <c:v>21.85</c:v>
                </c:pt>
                <c:pt idx="4">
                  <c:v>25.19</c:v>
                </c:pt>
              </c:numCache>
            </c:numRef>
          </c:val>
          <c:smooth val="0"/>
          <c:extLst>
            <c:ext xmlns:c16="http://schemas.microsoft.com/office/drawing/2014/chart" uri="{C3380CC4-5D6E-409C-BE32-E72D297353CC}">
              <c16:uniqueId val="{00000001-4E86-47DC-B717-C618BCADA62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54-4DD3-AAC8-4F332E230FD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654-4DD3-AAC8-4F332E230FD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845.89</c:v>
                </c:pt>
                <c:pt idx="1">
                  <c:v>872.81</c:v>
                </c:pt>
                <c:pt idx="2">
                  <c:v>904.09</c:v>
                </c:pt>
                <c:pt idx="3">
                  <c:v>884.15</c:v>
                </c:pt>
                <c:pt idx="4">
                  <c:v>888.26</c:v>
                </c:pt>
              </c:numCache>
            </c:numRef>
          </c:val>
          <c:extLst>
            <c:ext xmlns:c16="http://schemas.microsoft.com/office/drawing/2014/chart" uri="{C3380CC4-5D6E-409C-BE32-E72D297353CC}">
              <c16:uniqueId val="{00000000-AE85-43FD-A246-C445C3F86B9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139.02000000000001</c:v>
                </c:pt>
                <c:pt idx="3">
                  <c:v>132.04</c:v>
                </c:pt>
                <c:pt idx="4">
                  <c:v>145.43</c:v>
                </c:pt>
              </c:numCache>
            </c:numRef>
          </c:val>
          <c:smooth val="0"/>
          <c:extLst>
            <c:ext xmlns:c16="http://schemas.microsoft.com/office/drawing/2014/chart" uri="{C3380CC4-5D6E-409C-BE32-E72D297353CC}">
              <c16:uniqueId val="{00000001-AE85-43FD-A246-C445C3F86B9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71.28</c:v>
                </c:pt>
                <c:pt idx="1">
                  <c:v>62.83</c:v>
                </c:pt>
                <c:pt idx="2">
                  <c:v>55.06</c:v>
                </c:pt>
                <c:pt idx="3">
                  <c:v>56.4</c:v>
                </c:pt>
                <c:pt idx="4">
                  <c:v>82.07</c:v>
                </c:pt>
              </c:numCache>
            </c:numRef>
          </c:val>
          <c:extLst>
            <c:ext xmlns:c16="http://schemas.microsoft.com/office/drawing/2014/chart" uri="{C3380CC4-5D6E-409C-BE32-E72D297353CC}">
              <c16:uniqueId val="{00000000-7FC6-4F6E-B870-63EF391BF9B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29.13</c:v>
                </c:pt>
                <c:pt idx="3">
                  <c:v>35.69</c:v>
                </c:pt>
                <c:pt idx="4">
                  <c:v>38.4</c:v>
                </c:pt>
              </c:numCache>
            </c:numRef>
          </c:val>
          <c:smooth val="0"/>
          <c:extLst>
            <c:ext xmlns:c16="http://schemas.microsoft.com/office/drawing/2014/chart" uri="{C3380CC4-5D6E-409C-BE32-E72D297353CC}">
              <c16:uniqueId val="{00000001-7FC6-4F6E-B870-63EF391BF9B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F4-4EBF-A9E0-BB9A8CD82B8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B6F4-4EBF-A9E0-BB9A8CD82B8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127.54</c:v>
                </c:pt>
                <c:pt idx="1">
                  <c:v>115.11</c:v>
                </c:pt>
                <c:pt idx="2">
                  <c:v>108.67</c:v>
                </c:pt>
                <c:pt idx="3">
                  <c:v>100</c:v>
                </c:pt>
                <c:pt idx="4">
                  <c:v>99.66</c:v>
                </c:pt>
              </c:numCache>
            </c:numRef>
          </c:val>
          <c:extLst>
            <c:ext xmlns:c16="http://schemas.microsoft.com/office/drawing/2014/chart" uri="{C3380CC4-5D6E-409C-BE32-E72D297353CC}">
              <c16:uniqueId val="{00000000-05D1-4EE4-9950-482DA486AED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05D1-4EE4-9950-482DA486AED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179.82</c:v>
                </c:pt>
                <c:pt idx="1">
                  <c:v>199.41</c:v>
                </c:pt>
                <c:pt idx="2">
                  <c:v>211.36</c:v>
                </c:pt>
                <c:pt idx="3">
                  <c:v>229.53</c:v>
                </c:pt>
                <c:pt idx="4">
                  <c:v>234</c:v>
                </c:pt>
              </c:numCache>
            </c:numRef>
          </c:val>
          <c:extLst>
            <c:ext xmlns:c16="http://schemas.microsoft.com/office/drawing/2014/chart" uri="{C3380CC4-5D6E-409C-BE32-E72D297353CC}">
              <c16:uniqueId val="{00000000-167C-4A53-B1E8-E23A1B8EE51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167C-4A53-B1E8-E23A1B8EE51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0"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三春町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16489</v>
      </c>
      <c r="AM8" s="55"/>
      <c r="AN8" s="55"/>
      <c r="AO8" s="55"/>
      <c r="AP8" s="55"/>
      <c r="AQ8" s="55"/>
      <c r="AR8" s="55"/>
      <c r="AS8" s="55"/>
      <c r="AT8" s="54">
        <f>データ!T6</f>
        <v>72.760000000000005</v>
      </c>
      <c r="AU8" s="54"/>
      <c r="AV8" s="54"/>
      <c r="AW8" s="54"/>
      <c r="AX8" s="54"/>
      <c r="AY8" s="54"/>
      <c r="AZ8" s="54"/>
      <c r="BA8" s="54"/>
      <c r="BB8" s="54">
        <f>データ!U6</f>
        <v>226.62</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88.21</v>
      </c>
      <c r="J10" s="54"/>
      <c r="K10" s="54"/>
      <c r="L10" s="54"/>
      <c r="M10" s="54"/>
      <c r="N10" s="54"/>
      <c r="O10" s="54"/>
      <c r="P10" s="54">
        <f>データ!P6</f>
        <v>14.79</v>
      </c>
      <c r="Q10" s="54"/>
      <c r="R10" s="54"/>
      <c r="S10" s="54"/>
      <c r="T10" s="54"/>
      <c r="U10" s="54"/>
      <c r="V10" s="54"/>
      <c r="W10" s="54">
        <f>データ!Q6</f>
        <v>92.55</v>
      </c>
      <c r="X10" s="54"/>
      <c r="Y10" s="54"/>
      <c r="Z10" s="54"/>
      <c r="AA10" s="54"/>
      <c r="AB10" s="54"/>
      <c r="AC10" s="54"/>
      <c r="AD10" s="55">
        <f>データ!R6</f>
        <v>4895</v>
      </c>
      <c r="AE10" s="55"/>
      <c r="AF10" s="55"/>
      <c r="AG10" s="55"/>
      <c r="AH10" s="55"/>
      <c r="AI10" s="55"/>
      <c r="AJ10" s="55"/>
      <c r="AK10" s="2"/>
      <c r="AL10" s="55">
        <f>データ!V6</f>
        <v>2421</v>
      </c>
      <c r="AM10" s="55"/>
      <c r="AN10" s="55"/>
      <c r="AO10" s="55"/>
      <c r="AP10" s="55"/>
      <c r="AQ10" s="55"/>
      <c r="AR10" s="55"/>
      <c r="AS10" s="55"/>
      <c r="AT10" s="54">
        <f>データ!W6</f>
        <v>1.22</v>
      </c>
      <c r="AU10" s="54"/>
      <c r="AV10" s="54"/>
      <c r="AW10" s="54"/>
      <c r="AX10" s="54"/>
      <c r="AY10" s="54"/>
      <c r="AZ10" s="54"/>
      <c r="BA10" s="54"/>
      <c r="BB10" s="54">
        <f>データ!X6</f>
        <v>1984.43</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upmS8V833C6ejhHuX084pbU/j0FAF8sSn3Ll//quiVGVd7waEne7356kJ/ucYLh7Xm94XtrRtpZ5yM46Xlne0A==" saltValue="1iTNA77h28IjHEfknl2PO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75213</v>
      </c>
      <c r="D6" s="19">
        <f t="shared" si="3"/>
        <v>46</v>
      </c>
      <c r="E6" s="19">
        <f t="shared" si="3"/>
        <v>17</v>
      </c>
      <c r="F6" s="19">
        <f t="shared" si="3"/>
        <v>5</v>
      </c>
      <c r="G6" s="19">
        <f t="shared" si="3"/>
        <v>0</v>
      </c>
      <c r="H6" s="19" t="str">
        <f t="shared" si="3"/>
        <v>福島県　三春町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88.21</v>
      </c>
      <c r="P6" s="20">
        <f t="shared" si="3"/>
        <v>14.79</v>
      </c>
      <c r="Q6" s="20">
        <f t="shared" si="3"/>
        <v>92.55</v>
      </c>
      <c r="R6" s="20">
        <f t="shared" si="3"/>
        <v>4895</v>
      </c>
      <c r="S6" s="20">
        <f t="shared" si="3"/>
        <v>16489</v>
      </c>
      <c r="T6" s="20">
        <f t="shared" si="3"/>
        <v>72.760000000000005</v>
      </c>
      <c r="U6" s="20">
        <f t="shared" si="3"/>
        <v>226.62</v>
      </c>
      <c r="V6" s="20">
        <f t="shared" si="3"/>
        <v>2421</v>
      </c>
      <c r="W6" s="20">
        <f t="shared" si="3"/>
        <v>1.22</v>
      </c>
      <c r="X6" s="20">
        <f t="shared" si="3"/>
        <v>1984.43</v>
      </c>
      <c r="Y6" s="21">
        <f>IF(Y7="",NA(),Y7)</f>
        <v>89.78</v>
      </c>
      <c r="Z6" s="21">
        <f t="shared" ref="Z6:AH6" si="4">IF(Z7="",NA(),Z7)</f>
        <v>87.09</v>
      </c>
      <c r="AA6" s="21">
        <f t="shared" si="4"/>
        <v>92.08</v>
      </c>
      <c r="AB6" s="21">
        <f t="shared" si="4"/>
        <v>95.05</v>
      </c>
      <c r="AC6" s="21">
        <f t="shared" si="4"/>
        <v>86.54</v>
      </c>
      <c r="AD6" s="21">
        <f t="shared" si="4"/>
        <v>101.77</v>
      </c>
      <c r="AE6" s="21">
        <f t="shared" si="4"/>
        <v>103.6</v>
      </c>
      <c r="AF6" s="21">
        <f t="shared" si="4"/>
        <v>106.37</v>
      </c>
      <c r="AG6" s="21">
        <f t="shared" si="4"/>
        <v>106.07</v>
      </c>
      <c r="AH6" s="21">
        <f t="shared" si="4"/>
        <v>105.5</v>
      </c>
      <c r="AI6" s="20" t="str">
        <f>IF(AI7="","",IF(AI7="-","【-】","【"&amp;SUBSTITUTE(TEXT(AI7,"#,##0.00"),"-","△")&amp;"】"))</f>
        <v>【103.61】</v>
      </c>
      <c r="AJ6" s="21">
        <f>IF(AJ7="",NA(),AJ7)</f>
        <v>845.89</v>
      </c>
      <c r="AK6" s="21">
        <f t="shared" ref="AK6:AS6" si="5">IF(AK7="",NA(),AK7)</f>
        <v>872.81</v>
      </c>
      <c r="AL6" s="21">
        <f t="shared" si="5"/>
        <v>904.09</v>
      </c>
      <c r="AM6" s="21">
        <f t="shared" si="5"/>
        <v>884.15</v>
      </c>
      <c r="AN6" s="21">
        <f t="shared" si="5"/>
        <v>888.26</v>
      </c>
      <c r="AO6" s="21">
        <f t="shared" si="5"/>
        <v>227.4</v>
      </c>
      <c r="AP6" s="21">
        <f t="shared" si="5"/>
        <v>193.99</v>
      </c>
      <c r="AQ6" s="21">
        <f t="shared" si="5"/>
        <v>139.02000000000001</v>
      </c>
      <c r="AR6" s="21">
        <f t="shared" si="5"/>
        <v>132.04</v>
      </c>
      <c r="AS6" s="21">
        <f t="shared" si="5"/>
        <v>145.43</v>
      </c>
      <c r="AT6" s="20" t="str">
        <f>IF(AT7="","",IF(AT7="-","【-】","【"&amp;SUBSTITUTE(TEXT(AT7,"#,##0.00"),"-","△")&amp;"】"))</f>
        <v>【133.62】</v>
      </c>
      <c r="AU6" s="21">
        <f>IF(AU7="",NA(),AU7)</f>
        <v>71.28</v>
      </c>
      <c r="AV6" s="21">
        <f t="shared" ref="AV6:BD6" si="6">IF(AV7="",NA(),AV7)</f>
        <v>62.83</v>
      </c>
      <c r="AW6" s="21">
        <f t="shared" si="6"/>
        <v>55.06</v>
      </c>
      <c r="AX6" s="21">
        <f t="shared" si="6"/>
        <v>56.4</v>
      </c>
      <c r="AY6" s="21">
        <f t="shared" si="6"/>
        <v>82.07</v>
      </c>
      <c r="AZ6" s="21">
        <f t="shared" si="6"/>
        <v>29.54</v>
      </c>
      <c r="BA6" s="21">
        <f t="shared" si="6"/>
        <v>26.99</v>
      </c>
      <c r="BB6" s="21">
        <f t="shared" si="6"/>
        <v>29.13</v>
      </c>
      <c r="BC6" s="21">
        <f t="shared" si="6"/>
        <v>35.69</v>
      </c>
      <c r="BD6" s="21">
        <f t="shared" si="6"/>
        <v>38.4</v>
      </c>
      <c r="BE6" s="20" t="str">
        <f>IF(BE7="","",IF(BE7="-","【-】","【"&amp;SUBSTITUTE(TEXT(BE7,"#,##0.00"),"-","△")&amp;"】"))</f>
        <v>【36.94】</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127.54</v>
      </c>
      <c r="BR6" s="21">
        <f t="shared" ref="BR6:BZ6" si="8">IF(BR7="",NA(),BR7)</f>
        <v>115.11</v>
      </c>
      <c r="BS6" s="21">
        <f t="shared" si="8"/>
        <v>108.67</v>
      </c>
      <c r="BT6" s="21">
        <f t="shared" si="8"/>
        <v>100</v>
      </c>
      <c r="BU6" s="21">
        <f t="shared" si="8"/>
        <v>99.66</v>
      </c>
      <c r="BV6" s="21">
        <f t="shared" si="8"/>
        <v>57.77</v>
      </c>
      <c r="BW6" s="21">
        <f t="shared" si="8"/>
        <v>57.31</v>
      </c>
      <c r="BX6" s="21">
        <f t="shared" si="8"/>
        <v>57.08</v>
      </c>
      <c r="BY6" s="21">
        <f t="shared" si="8"/>
        <v>56.26</v>
      </c>
      <c r="BZ6" s="21">
        <f t="shared" si="8"/>
        <v>52.94</v>
      </c>
      <c r="CA6" s="20" t="str">
        <f>IF(CA7="","",IF(CA7="-","【-】","【"&amp;SUBSTITUTE(TEXT(CA7,"#,##0.00"),"-","△")&amp;"】"))</f>
        <v>【57.02】</v>
      </c>
      <c r="CB6" s="21">
        <f>IF(CB7="",NA(),CB7)</f>
        <v>179.82</v>
      </c>
      <c r="CC6" s="21">
        <f t="shared" ref="CC6:CK6" si="9">IF(CC7="",NA(),CC7)</f>
        <v>199.41</v>
      </c>
      <c r="CD6" s="21">
        <f t="shared" si="9"/>
        <v>211.36</v>
      </c>
      <c r="CE6" s="21">
        <f t="shared" si="9"/>
        <v>229.53</v>
      </c>
      <c r="CF6" s="21">
        <f t="shared" si="9"/>
        <v>234</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55.68</v>
      </c>
      <c r="CN6" s="21">
        <f t="shared" ref="CN6:CV6" si="10">IF(CN7="",NA(),CN7)</f>
        <v>56.34</v>
      </c>
      <c r="CO6" s="21">
        <f t="shared" si="10"/>
        <v>56.53</v>
      </c>
      <c r="CP6" s="21">
        <f t="shared" si="10"/>
        <v>56.9</v>
      </c>
      <c r="CQ6" s="21">
        <f t="shared" si="10"/>
        <v>56.62</v>
      </c>
      <c r="CR6" s="21">
        <f t="shared" si="10"/>
        <v>50.68</v>
      </c>
      <c r="CS6" s="21">
        <f t="shared" si="10"/>
        <v>50.14</v>
      </c>
      <c r="CT6" s="21">
        <f t="shared" si="10"/>
        <v>54.83</v>
      </c>
      <c r="CU6" s="21">
        <f t="shared" si="10"/>
        <v>66.53</v>
      </c>
      <c r="CV6" s="21">
        <f t="shared" si="10"/>
        <v>52.35</v>
      </c>
      <c r="CW6" s="20" t="str">
        <f>IF(CW7="","",IF(CW7="-","【-】","【"&amp;SUBSTITUTE(TEXT(CW7,"#,##0.00"),"-","△")&amp;"】"))</f>
        <v>【52.55】</v>
      </c>
      <c r="CX6" s="21">
        <f>IF(CX7="",NA(),CX7)</f>
        <v>84.55</v>
      </c>
      <c r="CY6" s="21">
        <f t="shared" ref="CY6:DG6" si="11">IF(CY7="",NA(),CY7)</f>
        <v>84.41</v>
      </c>
      <c r="CZ6" s="21">
        <f t="shared" si="11"/>
        <v>84.82</v>
      </c>
      <c r="DA6" s="21">
        <f t="shared" si="11"/>
        <v>85.24</v>
      </c>
      <c r="DB6" s="21">
        <f t="shared" si="11"/>
        <v>85.63</v>
      </c>
      <c r="DC6" s="21">
        <f t="shared" si="11"/>
        <v>84.86</v>
      </c>
      <c r="DD6" s="21">
        <f t="shared" si="11"/>
        <v>84.98</v>
      </c>
      <c r="DE6" s="21">
        <f t="shared" si="11"/>
        <v>84.7</v>
      </c>
      <c r="DF6" s="21">
        <f t="shared" si="11"/>
        <v>84.67</v>
      </c>
      <c r="DG6" s="21">
        <f t="shared" si="11"/>
        <v>84.39</v>
      </c>
      <c r="DH6" s="20" t="str">
        <f>IF(DH7="","",IF(DH7="-","【-】","【"&amp;SUBSTITUTE(TEXT(DH7,"#,##0.00"),"-","△")&amp;"】"))</f>
        <v>【87.30】</v>
      </c>
      <c r="DI6" s="21">
        <f>IF(DI7="",NA(),DI7)</f>
        <v>45.93</v>
      </c>
      <c r="DJ6" s="21">
        <f t="shared" ref="DJ6:DR6" si="12">IF(DJ7="",NA(),DJ7)</f>
        <v>47.69</v>
      </c>
      <c r="DK6" s="21">
        <f t="shared" si="12"/>
        <v>49.09</v>
      </c>
      <c r="DL6" s="21">
        <f t="shared" si="12"/>
        <v>50.7</v>
      </c>
      <c r="DM6" s="21">
        <f t="shared" si="12"/>
        <v>52.44</v>
      </c>
      <c r="DN6" s="21">
        <f t="shared" si="12"/>
        <v>24.13</v>
      </c>
      <c r="DO6" s="21">
        <f t="shared" si="12"/>
        <v>23.06</v>
      </c>
      <c r="DP6" s="21">
        <f t="shared" si="12"/>
        <v>20.34</v>
      </c>
      <c r="DQ6" s="21">
        <f t="shared" si="12"/>
        <v>21.85</v>
      </c>
      <c r="DR6" s="21">
        <f t="shared" si="12"/>
        <v>25.19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8" s="22" customFormat="1" x14ac:dyDescent="0.15">
      <c r="A7" s="14"/>
      <c r="B7" s="23">
        <v>2022</v>
      </c>
      <c r="C7" s="23">
        <v>75213</v>
      </c>
      <c r="D7" s="23">
        <v>46</v>
      </c>
      <c r="E7" s="23">
        <v>17</v>
      </c>
      <c r="F7" s="23">
        <v>5</v>
      </c>
      <c r="G7" s="23">
        <v>0</v>
      </c>
      <c r="H7" s="23" t="s">
        <v>96</v>
      </c>
      <c r="I7" s="23" t="s">
        <v>97</v>
      </c>
      <c r="J7" s="23" t="s">
        <v>98</v>
      </c>
      <c r="K7" s="23" t="s">
        <v>99</v>
      </c>
      <c r="L7" s="23" t="s">
        <v>100</v>
      </c>
      <c r="M7" s="23" t="s">
        <v>101</v>
      </c>
      <c r="N7" s="24" t="s">
        <v>102</v>
      </c>
      <c r="O7" s="24">
        <v>88.21</v>
      </c>
      <c r="P7" s="24">
        <v>14.79</v>
      </c>
      <c r="Q7" s="24">
        <v>92.55</v>
      </c>
      <c r="R7" s="24">
        <v>4895</v>
      </c>
      <c r="S7" s="24">
        <v>16489</v>
      </c>
      <c r="T7" s="24">
        <v>72.760000000000005</v>
      </c>
      <c r="U7" s="24">
        <v>226.62</v>
      </c>
      <c r="V7" s="24">
        <v>2421</v>
      </c>
      <c r="W7" s="24">
        <v>1.22</v>
      </c>
      <c r="X7" s="24">
        <v>1984.43</v>
      </c>
      <c r="Y7" s="24">
        <v>89.78</v>
      </c>
      <c r="Z7" s="24">
        <v>87.09</v>
      </c>
      <c r="AA7" s="24">
        <v>92.08</v>
      </c>
      <c r="AB7" s="24">
        <v>95.05</v>
      </c>
      <c r="AC7" s="24">
        <v>86.54</v>
      </c>
      <c r="AD7" s="24">
        <v>101.77</v>
      </c>
      <c r="AE7" s="24">
        <v>103.6</v>
      </c>
      <c r="AF7" s="24">
        <v>106.37</v>
      </c>
      <c r="AG7" s="24">
        <v>106.07</v>
      </c>
      <c r="AH7" s="24">
        <v>105.5</v>
      </c>
      <c r="AI7" s="24">
        <v>103.61</v>
      </c>
      <c r="AJ7" s="24">
        <v>845.89</v>
      </c>
      <c r="AK7" s="24">
        <v>872.81</v>
      </c>
      <c r="AL7" s="24">
        <v>904.09</v>
      </c>
      <c r="AM7" s="24">
        <v>884.15</v>
      </c>
      <c r="AN7" s="24">
        <v>888.26</v>
      </c>
      <c r="AO7" s="24">
        <v>227.4</v>
      </c>
      <c r="AP7" s="24">
        <v>193.99</v>
      </c>
      <c r="AQ7" s="24">
        <v>139.02000000000001</v>
      </c>
      <c r="AR7" s="24">
        <v>132.04</v>
      </c>
      <c r="AS7" s="24">
        <v>145.43</v>
      </c>
      <c r="AT7" s="24">
        <v>133.62</v>
      </c>
      <c r="AU7" s="24">
        <v>71.28</v>
      </c>
      <c r="AV7" s="24">
        <v>62.83</v>
      </c>
      <c r="AW7" s="24">
        <v>55.06</v>
      </c>
      <c r="AX7" s="24">
        <v>56.4</v>
      </c>
      <c r="AY7" s="24">
        <v>82.07</v>
      </c>
      <c r="AZ7" s="24">
        <v>29.54</v>
      </c>
      <c r="BA7" s="24">
        <v>26.99</v>
      </c>
      <c r="BB7" s="24">
        <v>29.13</v>
      </c>
      <c r="BC7" s="24">
        <v>35.69</v>
      </c>
      <c r="BD7" s="24">
        <v>38.4</v>
      </c>
      <c r="BE7" s="24">
        <v>36.94</v>
      </c>
      <c r="BF7" s="24">
        <v>0</v>
      </c>
      <c r="BG7" s="24">
        <v>0</v>
      </c>
      <c r="BH7" s="24">
        <v>0</v>
      </c>
      <c r="BI7" s="24">
        <v>0</v>
      </c>
      <c r="BJ7" s="24">
        <v>0</v>
      </c>
      <c r="BK7" s="24">
        <v>789.46</v>
      </c>
      <c r="BL7" s="24">
        <v>826.83</v>
      </c>
      <c r="BM7" s="24">
        <v>867.83</v>
      </c>
      <c r="BN7" s="24">
        <v>791.76</v>
      </c>
      <c r="BO7" s="24">
        <v>900.82</v>
      </c>
      <c r="BP7" s="24">
        <v>809.19</v>
      </c>
      <c r="BQ7" s="24">
        <v>127.54</v>
      </c>
      <c r="BR7" s="24">
        <v>115.11</v>
      </c>
      <c r="BS7" s="24">
        <v>108.67</v>
      </c>
      <c r="BT7" s="24">
        <v>100</v>
      </c>
      <c r="BU7" s="24">
        <v>99.66</v>
      </c>
      <c r="BV7" s="24">
        <v>57.77</v>
      </c>
      <c r="BW7" s="24">
        <v>57.31</v>
      </c>
      <c r="BX7" s="24">
        <v>57.08</v>
      </c>
      <c r="BY7" s="24">
        <v>56.26</v>
      </c>
      <c r="BZ7" s="24">
        <v>52.94</v>
      </c>
      <c r="CA7" s="24">
        <v>57.02</v>
      </c>
      <c r="CB7" s="24">
        <v>179.82</v>
      </c>
      <c r="CC7" s="24">
        <v>199.41</v>
      </c>
      <c r="CD7" s="24">
        <v>211.36</v>
      </c>
      <c r="CE7" s="24">
        <v>229.53</v>
      </c>
      <c r="CF7" s="24">
        <v>234</v>
      </c>
      <c r="CG7" s="24">
        <v>274.35000000000002</v>
      </c>
      <c r="CH7" s="24">
        <v>273.52</v>
      </c>
      <c r="CI7" s="24">
        <v>274.99</v>
      </c>
      <c r="CJ7" s="24">
        <v>282.08999999999997</v>
      </c>
      <c r="CK7" s="24">
        <v>303.27999999999997</v>
      </c>
      <c r="CL7" s="24">
        <v>273.68</v>
      </c>
      <c r="CM7" s="24">
        <v>55.68</v>
      </c>
      <c r="CN7" s="24">
        <v>56.34</v>
      </c>
      <c r="CO7" s="24">
        <v>56.53</v>
      </c>
      <c r="CP7" s="24">
        <v>56.9</v>
      </c>
      <c r="CQ7" s="24">
        <v>56.62</v>
      </c>
      <c r="CR7" s="24">
        <v>50.68</v>
      </c>
      <c r="CS7" s="24">
        <v>50.14</v>
      </c>
      <c r="CT7" s="24">
        <v>54.83</v>
      </c>
      <c r="CU7" s="24">
        <v>66.53</v>
      </c>
      <c r="CV7" s="24">
        <v>52.35</v>
      </c>
      <c r="CW7" s="24">
        <v>52.55</v>
      </c>
      <c r="CX7" s="24">
        <v>84.55</v>
      </c>
      <c r="CY7" s="24">
        <v>84.41</v>
      </c>
      <c r="CZ7" s="24">
        <v>84.82</v>
      </c>
      <c r="DA7" s="24">
        <v>85.24</v>
      </c>
      <c r="DB7" s="24">
        <v>85.63</v>
      </c>
      <c r="DC7" s="24">
        <v>84.86</v>
      </c>
      <c r="DD7" s="24">
        <v>84.98</v>
      </c>
      <c r="DE7" s="24">
        <v>84.7</v>
      </c>
      <c r="DF7" s="24">
        <v>84.67</v>
      </c>
      <c r="DG7" s="24">
        <v>84.39</v>
      </c>
      <c r="DH7" s="24">
        <v>87.3</v>
      </c>
      <c r="DI7" s="24">
        <v>45.93</v>
      </c>
      <c r="DJ7" s="24">
        <v>47.69</v>
      </c>
      <c r="DK7" s="24">
        <v>49.09</v>
      </c>
      <c r="DL7" s="24">
        <v>50.7</v>
      </c>
      <c r="DM7" s="24">
        <v>52.44</v>
      </c>
      <c r="DN7" s="24">
        <v>24.13</v>
      </c>
      <c r="DO7" s="24">
        <v>23.06</v>
      </c>
      <c r="DP7" s="24">
        <v>20.34</v>
      </c>
      <c r="DQ7" s="24">
        <v>21.85</v>
      </c>
      <c r="DR7" s="24">
        <v>25.19</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梶原和則</cp:lastModifiedBy>
  <cp:lastPrinted>2024-02-07T00:29:47Z</cp:lastPrinted>
  <dcterms:created xsi:type="dcterms:W3CDTF">2023-12-12T01:00:30Z</dcterms:created>
  <dcterms:modified xsi:type="dcterms:W3CDTF">2024-02-07T00:52:52Z</dcterms:modified>
  <cp:category/>
</cp:coreProperties>
</file>