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10.152.18.4\10_企業局\00_企業局共通\06_企業局財務\11_経営分析表\01_R5\02_下水\R５調査【経営比較分析表】2022_075213_46_1718\"/>
    </mc:Choice>
  </mc:AlternateContent>
  <xr:revisionPtr revIDLastSave="0" documentId="13_ncr:1_{DE241DC0-74D3-4393-B53C-1D20E92560D2}" xr6:coauthVersionLast="47" xr6:coauthVersionMax="47" xr10:uidLastSave="{00000000-0000-0000-0000-000000000000}"/>
  <workbookProtection workbookAlgorithmName="SHA-512" workbookHashValue="8KEeFqKPUe7bBViGTzqWXlTmx/BZKjj5LtZdSM2Yk2AUbOCSX6BOj8g0gNCRc/o6NFHw9zScJW57BvT4e1+JsQ==" workbookSaltValue="exPJUmMAB+v7YPVHpYt5Ew==" workbookSpinCount="100000" lockStructure="1"/>
  <bookViews>
    <workbookView xWindow="-120" yWindow="-120" windowWidth="20730" windowHeight="1116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E85" i="4" s="1"/>
  <c r="AH6" i="5"/>
  <c r="AG6" i="5"/>
  <c r="AF6" i="5"/>
  <c r="AE6" i="5"/>
  <c r="AD6" i="5"/>
  <c r="AC6" i="5"/>
  <c r="AB6" i="5"/>
  <c r="AA6" i="5"/>
  <c r="Z6" i="5"/>
  <c r="Y6" i="5"/>
  <c r="X6" i="5"/>
  <c r="W6" i="5"/>
  <c r="AT10" i="4" s="1"/>
  <c r="V6" i="5"/>
  <c r="AL10" i="4" s="1"/>
  <c r="U6" i="5"/>
  <c r="T6" i="5"/>
  <c r="S6" i="5"/>
  <c r="AL8" i="4" s="1"/>
  <c r="R6" i="5"/>
  <c r="Q6" i="5"/>
  <c r="P6" i="5"/>
  <c r="O6" i="5"/>
  <c r="I10" i="4" s="1"/>
  <c r="N6" i="5"/>
  <c r="M6" i="5"/>
  <c r="L6" i="5"/>
  <c r="K6" i="5"/>
  <c r="J6" i="5"/>
  <c r="I8" i="4" s="1"/>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BB10" i="4"/>
  <c r="AD10" i="4"/>
  <c r="W10" i="4"/>
  <c r="P10" i="4"/>
  <c r="B10" i="4"/>
  <c r="BB8" i="4"/>
  <c r="AT8" i="4"/>
  <c r="AD8" i="4"/>
  <c r="W8" i="4"/>
  <c r="P8" i="4"/>
  <c r="B8" i="4"/>
  <c r="B6" i="4"/>
</calcChain>
</file>

<file path=xl/sharedStrings.xml><?xml version="1.0" encoding="utf-8"?>
<sst xmlns="http://schemas.openxmlformats.org/spreadsheetml/2006/main" count="231" uniqueCount="116">
  <si>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</si>
  <si>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</si>
  <si>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</si>
  <si>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</si>
  <si>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</si>
  <si>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</si>
  <si>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</si>
  <si>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</si>
  <si>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</si>
  <si>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</si>
  <si>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</si>
  <si>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</si>
  <si>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</si>
  <si>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</si>
  <si>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</si>
  <si>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</si>
  <si>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</si>
  <si>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</si>
  <si>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</si>
  <si>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</si>
  <si>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</si>
  <si>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</si>
  <si>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</si>
  <si>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</si>
  <si>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</si>
  <si>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</si>
  <si>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</si>
  <si>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</si>
  <si>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</si>
  <si>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</si>
  <si>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</si>
  <si>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</si>
  <si>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</si>
  <si>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</si>
  <si>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</si>
  <si>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</si>
  <si>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</si>
  <si>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</si>
  <si>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</si>
  <si>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</si>
  <si>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</si>
  <si>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</si>
  <si>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</si>
  <si>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</si>
  <si>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</si>
  <si>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</si>
  <si>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</si>
  <si>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</si>
  <si>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</si>
  <si>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</si>
  <si>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</si>
  <si>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</si>
  <si>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</si>
  <si>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</si>
  <si>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</si>
  <si>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</si>
  <si>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</si>
  <si>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</si>
  <si>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</si>
  <si>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</si>
  <si>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</si>
  <si>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</si>
  <si>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</si>
  <si>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</si>
  <si>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</si>
  <si>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</si>
  <si>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</si>
  <si>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</si>
  <si>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</si>
  <si>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</si>
  <si>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</si>
  <si>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</si>
  <si>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</si>
  <si>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</si>
  <si>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</si>
  <si>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</si>
  <si>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</si>
  <si>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</si>
  <si>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</si>
  <si>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</si>
  <si>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</si>
  <si>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</si>
  <si>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</si>
  <si>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</si>
  <si>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</si>
  <si>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</si>
  <si>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</si>
  <si>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</si>
  <si>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</si>
  <si>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</si>
  <si>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</si>
  <si>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</si>
  <si>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</si>
  <si>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</si>
  <si>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</si>
  <si>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三春町</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</si>
  <si>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</si>
  <si>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</si>
  <si>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</si>
  <si>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</si>
  <si>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</si>
  <si>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</si>
  <si>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</si>
  <si>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</si>
  <si>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</si>
  <si>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</si>
  <si>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</si>
  <si>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</si>
  <si>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</si>
  <si>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</si>
  <si>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</si>
  <si>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"R"dd</t>
    <phoneticPr fontId="4"/>
  </si>
  <si>
    <t>←書式設定</t>
    <rPh sb="1" eb="3">
      <t>ショシキ</t>
    </rPh>
    <rPh sb="3" eb="5">
      <t>セッテイ</t>
    </rPh>
    <phoneticPr fontId="4"/>
  </si>
  <si>
    <t>①経常収支が100％を切っており、経常収支比率はここ数年横ばいであるものの、経費回収率が100％を超えていることから、減価償却費の減少と、新規加入者による使用料の増加により改善する見込みである。
②累積欠損については、単年度での利益が発生しないので早急な改善は難しい。
③流動比率はわずかであるが100％を超えており、また、流動負債の大部分を占める償還元金については、一般会計から繰入することと協議済みなので問題ない。
④企業債残高対事業規模比率については、予定貸借対照表に全額一般会計で負担することと注記しているので０となる。
⑤経費回収率について、経費の中の維持管理費は確実に回収できているので、料金水準は妥当である。
⑥汚水処理原価については、昨年よりも若干低くなり、経費削減が進んだものと考えている。
なお、H30が高いのは、管渠・処理場の修繕費が増大したため。R1が低いのはR1年度台風19号で郡山市のし尿処理施設が被災したことにより、当町でし尿処理を行ったため。H30、R1を除けば経費削減が進んでいるものと思われる。
⑦施設の効率は、公共下水道のみについて算出すると低い結果だが、その他農集汚泥・浄化槽汚泥を処理するなど、有効活用している。
⑧水洗化率は、ほぼ横ばいであるため、一層の接続促進に努める。</t>
    <rPh sb="1" eb="5">
      <t>ケイジョウシュウシ</t>
    </rPh>
    <rPh sb="11" eb="12">
      <t>キ</t>
    </rPh>
    <rPh sb="17" eb="21">
      <t>ケイジョウシュウシ</t>
    </rPh>
    <rPh sb="21" eb="23">
      <t>ヒリツ</t>
    </rPh>
    <rPh sb="26" eb="28">
      <t>スウネン</t>
    </rPh>
    <rPh sb="28" eb="29">
      <t>ヨコ</t>
    </rPh>
    <rPh sb="38" eb="43">
      <t>ケイヒカイシュウリツ</t>
    </rPh>
    <rPh sb="49" eb="50">
      <t>コ</t>
    </rPh>
    <rPh sb="59" eb="64">
      <t>ゲンカショウキャクヒ</t>
    </rPh>
    <rPh sb="65" eb="67">
      <t>ゲンショウ</t>
    </rPh>
    <rPh sb="69" eb="74">
      <t>シンキカニュウシャ</t>
    </rPh>
    <rPh sb="77" eb="80">
      <t>シヨウリョウ</t>
    </rPh>
    <rPh sb="81" eb="83">
      <t>ゾウカ</t>
    </rPh>
    <rPh sb="86" eb="88">
      <t>カイゼン</t>
    </rPh>
    <rPh sb="90" eb="92">
      <t>ミコ</t>
    </rPh>
    <rPh sb="99" eb="101">
      <t>ルイセキ</t>
    </rPh>
    <rPh sb="101" eb="103">
      <t>ケッソン</t>
    </rPh>
    <rPh sb="109" eb="112">
      <t>タンネンド</t>
    </rPh>
    <rPh sb="114" eb="116">
      <t>リエキ</t>
    </rPh>
    <rPh sb="117" eb="119">
      <t>ハッセイ</t>
    </rPh>
    <rPh sb="124" eb="126">
      <t>ソウキュウ</t>
    </rPh>
    <rPh sb="127" eb="129">
      <t>カイゼン</t>
    </rPh>
    <rPh sb="130" eb="131">
      <t>ムズカ</t>
    </rPh>
    <rPh sb="136" eb="140">
      <t>リュウドウヒリツ</t>
    </rPh>
    <rPh sb="153" eb="154">
      <t>コ</t>
    </rPh>
    <rPh sb="162" eb="166">
      <t>リュウドウフサイ</t>
    </rPh>
    <rPh sb="167" eb="170">
      <t>ダイブブン</t>
    </rPh>
    <rPh sb="171" eb="172">
      <t>シ</t>
    </rPh>
    <rPh sb="174" eb="176">
      <t>ショウカン</t>
    </rPh>
    <rPh sb="176" eb="178">
      <t>ガンキン</t>
    </rPh>
    <rPh sb="184" eb="186">
      <t>イッパン</t>
    </rPh>
    <rPh sb="186" eb="188">
      <t>カイケイ</t>
    </rPh>
    <rPh sb="190" eb="192">
      <t>クリイレ</t>
    </rPh>
    <rPh sb="197" eb="200">
      <t>キョウギズ</t>
    </rPh>
    <rPh sb="204" eb="206">
      <t>モンダイ</t>
    </rPh>
    <rPh sb="211" eb="214">
      <t>キギョウサイ</t>
    </rPh>
    <rPh sb="214" eb="216">
      <t>ザンダカ</t>
    </rPh>
    <rPh sb="216" eb="217">
      <t>タイ</t>
    </rPh>
    <rPh sb="217" eb="223">
      <t>ジギョウキボヒリツ</t>
    </rPh>
    <rPh sb="229" eb="231">
      <t>ヨテイ</t>
    </rPh>
    <rPh sb="231" eb="233">
      <t>タイシャク</t>
    </rPh>
    <rPh sb="233" eb="236">
      <t>タイショウヒョウ</t>
    </rPh>
    <rPh sb="237" eb="239">
      <t>ゼンガク</t>
    </rPh>
    <rPh sb="239" eb="241">
      <t>イッパン</t>
    </rPh>
    <rPh sb="241" eb="243">
      <t>カイケイ</t>
    </rPh>
    <rPh sb="244" eb="246">
      <t>フタン</t>
    </rPh>
    <rPh sb="251" eb="253">
      <t>チュウキ</t>
    </rPh>
    <rPh sb="266" eb="271">
      <t>ケイヒカイシュウリツ</t>
    </rPh>
    <rPh sb="276" eb="278">
      <t>ケイヒ</t>
    </rPh>
    <rPh sb="279" eb="280">
      <t>ナカ</t>
    </rPh>
    <rPh sb="281" eb="286">
      <t>イジカンリヒ</t>
    </rPh>
    <rPh sb="287" eb="289">
      <t>カクジツ</t>
    </rPh>
    <rPh sb="290" eb="292">
      <t>カイシュウ</t>
    </rPh>
    <rPh sb="300" eb="304">
      <t>リョウキンスイジュン</t>
    </rPh>
    <rPh sb="305" eb="307">
      <t>ダトウ</t>
    </rPh>
    <rPh sb="313" eb="319">
      <t>オスイショリゲンカ</t>
    </rPh>
    <rPh sb="325" eb="327">
      <t>サクネン</t>
    </rPh>
    <rPh sb="330" eb="332">
      <t>ジャッカン</t>
    </rPh>
    <rPh sb="332" eb="333">
      <t>ヒク</t>
    </rPh>
    <rPh sb="337" eb="339">
      <t>ケイヒ</t>
    </rPh>
    <rPh sb="339" eb="341">
      <t>サクゲン</t>
    </rPh>
    <rPh sb="342" eb="343">
      <t>スス</t>
    </rPh>
    <rPh sb="348" eb="349">
      <t>カンガ</t>
    </rPh>
    <rPh sb="362" eb="363">
      <t>タカ</t>
    </rPh>
    <rPh sb="367" eb="369">
      <t>カンキョ</t>
    </rPh>
    <rPh sb="370" eb="373">
      <t>ショリジョウ</t>
    </rPh>
    <rPh sb="374" eb="377">
      <t>シュウゼンヒ</t>
    </rPh>
    <rPh sb="378" eb="380">
      <t>ゾウダイ</t>
    </rPh>
    <rPh sb="388" eb="389">
      <t>ヒク</t>
    </rPh>
    <rPh sb="394" eb="396">
      <t>ネンド</t>
    </rPh>
    <rPh sb="396" eb="398">
      <t>タイフウ</t>
    </rPh>
    <rPh sb="400" eb="401">
      <t>ゴウ</t>
    </rPh>
    <rPh sb="402" eb="405">
      <t>コオリヤマシ</t>
    </rPh>
    <rPh sb="407" eb="412">
      <t>ニョウショリシセツ</t>
    </rPh>
    <rPh sb="413" eb="415">
      <t>ヒサイ</t>
    </rPh>
    <rPh sb="423" eb="425">
      <t>トウマチ</t>
    </rPh>
    <rPh sb="427" eb="430">
      <t>ニョウショリ</t>
    </rPh>
    <rPh sb="431" eb="432">
      <t>オコナ</t>
    </rPh>
    <rPh sb="444" eb="445">
      <t>ノゾ</t>
    </rPh>
    <rPh sb="447" eb="451">
      <t>ケイヒサクゲン</t>
    </rPh>
    <rPh sb="452" eb="453">
      <t>スス</t>
    </rPh>
    <rPh sb="460" eb="461">
      <t>オモ</t>
    </rPh>
    <rPh sb="467" eb="469">
      <t>シセツ</t>
    </rPh>
    <rPh sb="470" eb="472">
      <t>コウリツ</t>
    </rPh>
    <rPh sb="474" eb="479">
      <t>コウキョウゲスイドウ</t>
    </rPh>
    <rPh sb="529" eb="533">
      <t>スイセンカリツ</t>
    </rPh>
    <rPh sb="537" eb="538">
      <t>ヨコ</t>
    </rPh>
    <rPh sb="546" eb="548">
      <t>イッソウ</t>
    </rPh>
    <rPh sb="549" eb="553">
      <t>セツゾクソクシン</t>
    </rPh>
    <rPh sb="554" eb="555">
      <t>ツト</t>
    </rPh>
    <phoneticPr fontId="4"/>
  </si>
  <si>
    <t>当町の公共下水道事業の供用開始は平成１２年度。管渠を更新するほどの老朽化には至っていないが、耐用年数が短い処理場の機械設備については、ストックマネジメント計画の策定など、計画的な修繕計画と可能な限り交付金などを活用する。</t>
    <rPh sb="0" eb="2">
      <t>トウマチ</t>
    </rPh>
    <rPh sb="3" eb="10">
      <t>コウキョウゲスイドウジギョウ</t>
    </rPh>
    <rPh sb="11" eb="15">
      <t>キョウヨウカイシ</t>
    </rPh>
    <rPh sb="16" eb="18">
      <t>ヘイセイ</t>
    </rPh>
    <rPh sb="20" eb="22">
      <t>ネンド</t>
    </rPh>
    <rPh sb="23" eb="25">
      <t>カンキョ</t>
    </rPh>
    <rPh sb="26" eb="28">
      <t>コウシン</t>
    </rPh>
    <rPh sb="33" eb="36">
      <t>ロウキュウカ</t>
    </rPh>
    <rPh sb="38" eb="39">
      <t>イタ</t>
    </rPh>
    <rPh sb="46" eb="50">
      <t>タイヨウネンスウ</t>
    </rPh>
    <rPh sb="51" eb="52">
      <t>ミジカ</t>
    </rPh>
    <rPh sb="53" eb="56">
      <t>ショリジョウ</t>
    </rPh>
    <rPh sb="57" eb="59">
      <t>キカイ</t>
    </rPh>
    <rPh sb="59" eb="61">
      <t>セツビ</t>
    </rPh>
    <rPh sb="77" eb="79">
      <t>ケイカク</t>
    </rPh>
    <rPh sb="80" eb="82">
      <t>サクテイ</t>
    </rPh>
    <rPh sb="85" eb="88">
      <t>ケイカクテキ</t>
    </rPh>
    <rPh sb="89" eb="91">
      <t>シュウゼン</t>
    </rPh>
    <rPh sb="91" eb="93">
      <t>ケイカク</t>
    </rPh>
    <rPh sb="94" eb="96">
      <t>カノウ</t>
    </rPh>
    <rPh sb="97" eb="98">
      <t>カギ</t>
    </rPh>
    <rPh sb="99" eb="102">
      <t>コウフキン</t>
    </rPh>
    <rPh sb="105" eb="107">
      <t>カツヨウ</t>
    </rPh>
    <phoneticPr fontId="4"/>
  </si>
  <si>
    <t>公共下水道のような集合処理方式は資本費が膨大となるため、使用料だけをもって健全な経営は困難である。近年は。集合処理に代わって浄化槽などの個別排水処理が下水道事業の整備の一選択肢として認められているので、当町では、地区の特性に合せ集合処理と個別排水処理を組み合わせて下水道事業を行っている。</t>
    <rPh sb="0" eb="5">
      <t>コウキョウゲスイドウ</t>
    </rPh>
    <rPh sb="9" eb="15">
      <t>シュウゴウショリホウシキ</t>
    </rPh>
    <rPh sb="16" eb="19">
      <t>シホンヒ</t>
    </rPh>
    <rPh sb="20" eb="22">
      <t>ボウダイ</t>
    </rPh>
    <rPh sb="28" eb="31">
      <t>シヨウリョウ</t>
    </rPh>
    <rPh sb="37" eb="39">
      <t>ケンゼン</t>
    </rPh>
    <rPh sb="40" eb="42">
      <t>ケイエイ</t>
    </rPh>
    <rPh sb="43" eb="45">
      <t>コンナン</t>
    </rPh>
    <rPh sb="49" eb="51">
      <t>キンネン</t>
    </rPh>
    <rPh sb="53" eb="57">
      <t>シュウゴウショリ</t>
    </rPh>
    <rPh sb="58" eb="59">
      <t>カ</t>
    </rPh>
    <rPh sb="62" eb="65">
      <t>ジョウカソウ</t>
    </rPh>
    <rPh sb="68" eb="74">
      <t>コベツハイスイショリ</t>
    </rPh>
    <rPh sb="75" eb="80">
      <t>ゲスイドウジギョウ</t>
    </rPh>
    <rPh sb="81" eb="83">
      <t>セイビ</t>
    </rPh>
    <rPh sb="84" eb="88">
      <t>イチセンタクシ</t>
    </rPh>
    <rPh sb="91" eb="92">
      <t>ミト</t>
    </rPh>
    <rPh sb="101" eb="103">
      <t>トウマチ</t>
    </rPh>
    <rPh sb="106" eb="108">
      <t>チク</t>
    </rPh>
    <rPh sb="109" eb="111">
      <t>トクセイ</t>
    </rPh>
    <rPh sb="112" eb="113">
      <t>アワ</t>
    </rPh>
    <rPh sb="114" eb="118">
      <t>シュウゴウショリ</t>
    </rPh>
    <rPh sb="119" eb="125">
      <t>コベツハイスイショリ</t>
    </rPh>
    <rPh sb="126" eb="127">
      <t>ク</t>
    </rPh>
    <rPh sb="128" eb="129">
      <t>ア</t>
    </rPh>
    <rPh sb="132" eb="137">
      <t>ゲスイドウジギョウ</t>
    </rPh>
    <rPh sb="138" eb="139">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</si>
</sst>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D65-4860-9451-DFC48FB4E85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0.13</c:v>
                </c:pt>
                <c:pt idx="1">
                  <c:v>0.15</c:v>
                </c:pt>
                <c:pt idx="2">
                  <c:v>1.65</c:v>
                </c:pt>
                <c:pt idx="3">
                  <c:v>0.14000000000000001</c:v>
                </c:pt>
                <c:pt idx="4">
                  <c:v>0.08</c:v>
                </c:pt>
              </c:numCache>
            </c:numRef>
          </c:val>
          <c:smooth val="0"/>
          <c:extLst>
            <c:ext xmlns:c16="http://schemas.microsoft.com/office/drawing/2014/chart" uri="{C3380CC4-5D6E-409C-BE32-E72D297353CC}">
              <c16:uniqueId val="{00000001-3D65-4860-9451-DFC48FB4E85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31.31</c:v>
                </c:pt>
                <c:pt idx="1">
                  <c:v>39.619999999999997</c:v>
                </c:pt>
                <c:pt idx="2">
                  <c:v>31.23</c:v>
                </c:pt>
                <c:pt idx="3">
                  <c:v>32.54</c:v>
                </c:pt>
                <c:pt idx="4">
                  <c:v>33.54</c:v>
                </c:pt>
              </c:numCache>
            </c:numRef>
          </c:val>
          <c:extLst>
            <c:ext xmlns:c16="http://schemas.microsoft.com/office/drawing/2014/chart" uri="{C3380CC4-5D6E-409C-BE32-E72D297353CC}">
              <c16:uniqueId val="{00000000-F7A8-4C44-8EF2-BB47B65BF18D}"/>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52.58</c:v>
                </c:pt>
                <c:pt idx="1">
                  <c:v>50.94</c:v>
                </c:pt>
                <c:pt idx="2">
                  <c:v>50.53</c:v>
                </c:pt>
                <c:pt idx="3">
                  <c:v>51.42</c:v>
                </c:pt>
                <c:pt idx="4">
                  <c:v>48.95</c:v>
                </c:pt>
              </c:numCache>
            </c:numRef>
          </c:val>
          <c:smooth val="0"/>
          <c:extLst>
            <c:ext xmlns:c16="http://schemas.microsoft.com/office/drawing/2014/chart" uri="{C3380CC4-5D6E-409C-BE32-E72D297353CC}">
              <c16:uniqueId val="{00000001-F7A8-4C44-8EF2-BB47B65BF18D}"/>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68.17</c:v>
                </c:pt>
                <c:pt idx="1">
                  <c:v>68.55</c:v>
                </c:pt>
                <c:pt idx="2">
                  <c:v>68.78</c:v>
                </c:pt>
                <c:pt idx="3">
                  <c:v>68.94</c:v>
                </c:pt>
                <c:pt idx="4">
                  <c:v>65.959999999999994</c:v>
                </c:pt>
              </c:numCache>
            </c:numRef>
          </c:val>
          <c:extLst>
            <c:ext xmlns:c16="http://schemas.microsoft.com/office/drawing/2014/chart" uri="{C3380CC4-5D6E-409C-BE32-E72D297353CC}">
              <c16:uniqueId val="{00000000-ADB4-4867-B204-4065352A9779}"/>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83.02</c:v>
                </c:pt>
                <c:pt idx="1">
                  <c:v>82.55</c:v>
                </c:pt>
                <c:pt idx="2">
                  <c:v>82.08</c:v>
                </c:pt>
                <c:pt idx="3">
                  <c:v>81.34</c:v>
                </c:pt>
                <c:pt idx="4">
                  <c:v>81.14</c:v>
                </c:pt>
              </c:numCache>
            </c:numRef>
          </c:val>
          <c:smooth val="0"/>
          <c:extLst>
            <c:ext xmlns:c16="http://schemas.microsoft.com/office/drawing/2014/chart" uri="{C3380CC4-5D6E-409C-BE32-E72D297353CC}">
              <c16:uniqueId val="{00000001-ADB4-4867-B204-4065352A9779}"/>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82.11</c:v>
                </c:pt>
                <c:pt idx="1">
                  <c:v>97.41</c:v>
                </c:pt>
                <c:pt idx="2">
                  <c:v>89.42</c:v>
                </c:pt>
                <c:pt idx="3">
                  <c:v>89.76</c:v>
                </c:pt>
                <c:pt idx="4">
                  <c:v>82.34</c:v>
                </c:pt>
              </c:numCache>
            </c:numRef>
          </c:val>
          <c:extLst>
            <c:ext xmlns:c16="http://schemas.microsoft.com/office/drawing/2014/chart" uri="{C3380CC4-5D6E-409C-BE32-E72D297353CC}">
              <c16:uniqueId val="{00000000-C3CC-4C73-9D68-6295D6A2027C}"/>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104.14</c:v>
                </c:pt>
                <c:pt idx="1">
                  <c:v>106.57</c:v>
                </c:pt>
                <c:pt idx="2">
                  <c:v>107.21</c:v>
                </c:pt>
                <c:pt idx="3">
                  <c:v>107.08</c:v>
                </c:pt>
                <c:pt idx="4">
                  <c:v>106.08</c:v>
                </c:pt>
              </c:numCache>
            </c:numRef>
          </c:val>
          <c:smooth val="0"/>
          <c:extLst>
            <c:ext xmlns:c16="http://schemas.microsoft.com/office/drawing/2014/chart" uri="{C3380CC4-5D6E-409C-BE32-E72D297353CC}">
              <c16:uniqueId val="{00000001-C3CC-4C73-9D68-6295D6A2027C}"/>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40.32</c:v>
                </c:pt>
                <c:pt idx="1">
                  <c:v>42.67</c:v>
                </c:pt>
                <c:pt idx="2">
                  <c:v>44.37</c:v>
                </c:pt>
                <c:pt idx="3">
                  <c:v>46.36</c:v>
                </c:pt>
                <c:pt idx="4">
                  <c:v>48.15</c:v>
                </c:pt>
              </c:numCache>
            </c:numRef>
          </c:val>
          <c:extLst>
            <c:ext xmlns:c16="http://schemas.microsoft.com/office/drawing/2014/chart" uri="{C3380CC4-5D6E-409C-BE32-E72D297353CC}">
              <c16:uniqueId val="{00000000-4838-4839-A064-471C835A22BC}"/>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15.95</c:v>
                </c:pt>
                <c:pt idx="1">
                  <c:v>15.85</c:v>
                </c:pt>
                <c:pt idx="2">
                  <c:v>12.7</c:v>
                </c:pt>
                <c:pt idx="3">
                  <c:v>14.65</c:v>
                </c:pt>
                <c:pt idx="4">
                  <c:v>16.11</c:v>
                </c:pt>
              </c:numCache>
            </c:numRef>
          </c:val>
          <c:smooth val="0"/>
          <c:extLst>
            <c:ext xmlns:c16="http://schemas.microsoft.com/office/drawing/2014/chart" uri="{C3380CC4-5D6E-409C-BE32-E72D297353CC}">
              <c16:uniqueId val="{00000001-4838-4839-A064-471C835A22BC}"/>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1E7-4E15-829D-D3A92CAF3161}"/>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formatCode="#,##0.00;&quot;△&quot;#,##0.00;&quot;-&quot;">
                  <c:v>0.1</c:v>
                </c:pt>
                <c:pt idx="4" formatCode="#,##0.00;&quot;△&quot;#,##0.00;&quot;-&quot;">
                  <c:v>0.17</c:v>
                </c:pt>
              </c:numCache>
            </c:numRef>
          </c:val>
          <c:smooth val="0"/>
          <c:extLst>
            <c:ext xmlns:c16="http://schemas.microsoft.com/office/drawing/2014/chart" uri="{C3380CC4-5D6E-409C-BE32-E72D297353CC}">
              <c16:uniqueId val="{00000001-51E7-4E15-829D-D3A92CAF3161}"/>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593.57000000000005</c:v>
                </c:pt>
                <c:pt idx="1">
                  <c:v>464.68</c:v>
                </c:pt>
                <c:pt idx="2">
                  <c:v>619.91</c:v>
                </c:pt>
                <c:pt idx="3">
                  <c:v>623.59</c:v>
                </c:pt>
                <c:pt idx="4">
                  <c:v>565.76</c:v>
                </c:pt>
              </c:numCache>
            </c:numRef>
          </c:val>
          <c:extLst>
            <c:ext xmlns:c16="http://schemas.microsoft.com/office/drawing/2014/chart" uri="{C3380CC4-5D6E-409C-BE32-E72D297353CC}">
              <c16:uniqueId val="{00000000-77CD-462C-BE7F-E5299634223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73.180000000000007</c:v>
                </c:pt>
                <c:pt idx="1">
                  <c:v>53.44</c:v>
                </c:pt>
                <c:pt idx="2">
                  <c:v>43.71</c:v>
                </c:pt>
                <c:pt idx="3">
                  <c:v>45.94</c:v>
                </c:pt>
                <c:pt idx="4">
                  <c:v>29.34</c:v>
                </c:pt>
              </c:numCache>
            </c:numRef>
          </c:val>
          <c:smooth val="0"/>
          <c:extLst>
            <c:ext xmlns:c16="http://schemas.microsoft.com/office/drawing/2014/chart" uri="{C3380CC4-5D6E-409C-BE32-E72D297353CC}">
              <c16:uniqueId val="{00000001-77CD-462C-BE7F-E5299634223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82.89</c:v>
                </c:pt>
                <c:pt idx="1">
                  <c:v>94.82</c:v>
                </c:pt>
                <c:pt idx="2">
                  <c:v>91.73</c:v>
                </c:pt>
                <c:pt idx="3">
                  <c:v>90.71</c:v>
                </c:pt>
                <c:pt idx="4">
                  <c:v>101</c:v>
                </c:pt>
              </c:numCache>
            </c:numRef>
          </c:val>
          <c:extLst>
            <c:ext xmlns:c16="http://schemas.microsoft.com/office/drawing/2014/chart" uri="{C3380CC4-5D6E-409C-BE32-E72D297353CC}">
              <c16:uniqueId val="{00000000-D870-4BB1-BEB5-53AA810C35CA}"/>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52.32</c:v>
                </c:pt>
                <c:pt idx="1">
                  <c:v>47.03</c:v>
                </c:pt>
                <c:pt idx="2">
                  <c:v>40.67</c:v>
                </c:pt>
                <c:pt idx="3">
                  <c:v>47.7</c:v>
                </c:pt>
                <c:pt idx="4">
                  <c:v>50.59</c:v>
                </c:pt>
              </c:numCache>
            </c:numRef>
          </c:val>
          <c:smooth val="0"/>
          <c:extLst>
            <c:ext xmlns:c16="http://schemas.microsoft.com/office/drawing/2014/chart" uri="{C3380CC4-5D6E-409C-BE32-E72D297353CC}">
              <c16:uniqueId val="{00000001-D870-4BB1-BEB5-53AA810C35CA}"/>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052-48FF-8502-48047E20D83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958.81</c:v>
                </c:pt>
                <c:pt idx="1">
                  <c:v>1001.3</c:v>
                </c:pt>
                <c:pt idx="2">
                  <c:v>1050.51</c:v>
                </c:pt>
                <c:pt idx="3">
                  <c:v>1102.01</c:v>
                </c:pt>
                <c:pt idx="4">
                  <c:v>987.36</c:v>
                </c:pt>
              </c:numCache>
            </c:numRef>
          </c:val>
          <c:smooth val="0"/>
          <c:extLst>
            <c:ext xmlns:c16="http://schemas.microsoft.com/office/drawing/2014/chart" uri="{C3380CC4-5D6E-409C-BE32-E72D297353CC}">
              <c16:uniqueId val="{00000001-3052-48FF-8502-48047E20D83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107.6</c:v>
                </c:pt>
                <c:pt idx="1">
                  <c:v>183.16</c:v>
                </c:pt>
                <c:pt idx="2">
                  <c:v>159.68</c:v>
                </c:pt>
                <c:pt idx="3">
                  <c:v>142.41</c:v>
                </c:pt>
                <c:pt idx="4">
                  <c:v>175.46</c:v>
                </c:pt>
              </c:numCache>
            </c:numRef>
          </c:val>
          <c:extLst>
            <c:ext xmlns:c16="http://schemas.microsoft.com/office/drawing/2014/chart" uri="{C3380CC4-5D6E-409C-BE32-E72D297353CC}">
              <c16:uniqueId val="{00000000-D5BB-4B61-BFF6-BC269A87F23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82.88</c:v>
                </c:pt>
                <c:pt idx="1">
                  <c:v>81.88</c:v>
                </c:pt>
                <c:pt idx="2">
                  <c:v>82.65</c:v>
                </c:pt>
                <c:pt idx="3">
                  <c:v>82.55</c:v>
                </c:pt>
                <c:pt idx="4">
                  <c:v>83.55</c:v>
                </c:pt>
              </c:numCache>
            </c:numRef>
          </c:val>
          <c:smooth val="0"/>
          <c:extLst>
            <c:ext xmlns:c16="http://schemas.microsoft.com/office/drawing/2014/chart" uri="{C3380CC4-5D6E-409C-BE32-E72D297353CC}">
              <c16:uniqueId val="{00000001-D5BB-4B61-BFF6-BC269A87F23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223.68</c:v>
                </c:pt>
                <c:pt idx="1">
                  <c:v>129.85</c:v>
                </c:pt>
                <c:pt idx="2">
                  <c:v>152.12</c:v>
                </c:pt>
                <c:pt idx="3">
                  <c:v>173.8</c:v>
                </c:pt>
                <c:pt idx="4">
                  <c:v>164.53</c:v>
                </c:pt>
              </c:numCache>
            </c:numRef>
          </c:val>
          <c:extLst>
            <c:ext xmlns:c16="http://schemas.microsoft.com/office/drawing/2014/chart" uri="{C3380CC4-5D6E-409C-BE32-E72D297353CC}">
              <c16:uniqueId val="{00000000-8105-4C7B-8B90-DEB2F51369D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190.99</c:v>
                </c:pt>
                <c:pt idx="1">
                  <c:v>187.55</c:v>
                </c:pt>
                <c:pt idx="2">
                  <c:v>186.3</c:v>
                </c:pt>
                <c:pt idx="3">
                  <c:v>188.38</c:v>
                </c:pt>
                <c:pt idx="4">
                  <c:v>185.98</c:v>
                </c:pt>
              </c:numCache>
            </c:numRef>
          </c:val>
          <c:smooth val="0"/>
          <c:extLst>
            <c:ext xmlns:c16="http://schemas.microsoft.com/office/drawing/2014/chart" uri="{C3380CC4-5D6E-409C-BE32-E72D297353CC}">
              <c16:uniqueId val="{00000001-8105-4C7B-8B90-DEB2F51369D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【106.11】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【73.44】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【652.82】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【59.10】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【138.29】</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【39.74】</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AG3"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福島県　三春町</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公共下水道</v>
      </c>
      <c r="Q8" s="35"/>
      <c r="R8" s="35"/>
      <c r="S8" s="35"/>
      <c r="T8" s="35"/>
      <c r="U8" s="35"/>
      <c r="V8" s="35"/>
      <c r="W8" s="35" t="str">
        <f>データ!L6</f>
        <v>Cc2</v>
      </c>
      <c r="X8" s="35"/>
      <c r="Y8" s="35"/>
      <c r="Z8" s="35"/>
      <c r="AA8" s="35"/>
      <c r="AB8" s="35"/>
      <c r="AC8" s="35"/>
      <c r="AD8" s="36" t="str">
        <f>データ!$M$6</f>
        <v>非設置</v>
      </c>
      <c r="AE8" s="36"/>
      <c r="AF8" s="36"/>
      <c r="AG8" s="36"/>
      <c r="AH8" s="36"/>
      <c r="AI8" s="36"/>
      <c r="AJ8" s="36"/>
      <c r="AK8" s="3"/>
      <c r="AL8" s="37">
        <f>データ!S6</f>
        <v>16489</v>
      </c>
      <c r="AM8" s="37"/>
      <c r="AN8" s="37"/>
      <c r="AO8" s="37"/>
      <c r="AP8" s="37"/>
      <c r="AQ8" s="37"/>
      <c r="AR8" s="37"/>
      <c r="AS8" s="37"/>
      <c r="AT8" s="38">
        <f>データ!T6</f>
        <v>72.760000000000005</v>
      </c>
      <c r="AU8" s="38"/>
      <c r="AV8" s="38"/>
      <c r="AW8" s="38"/>
      <c r="AX8" s="38"/>
      <c r="AY8" s="38"/>
      <c r="AZ8" s="38"/>
      <c r="BA8" s="38"/>
      <c r="BB8" s="38">
        <f>データ!U6</f>
        <v>226.62</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78.81</v>
      </c>
      <c r="J10" s="38"/>
      <c r="K10" s="38"/>
      <c r="L10" s="38"/>
      <c r="M10" s="38"/>
      <c r="N10" s="38"/>
      <c r="O10" s="38"/>
      <c r="P10" s="38">
        <f>データ!P6</f>
        <v>18.899999999999999</v>
      </c>
      <c r="Q10" s="38"/>
      <c r="R10" s="38"/>
      <c r="S10" s="38"/>
      <c r="T10" s="38"/>
      <c r="U10" s="38"/>
      <c r="V10" s="38"/>
      <c r="W10" s="38">
        <f>データ!Q6</f>
        <v>94.41</v>
      </c>
      <c r="X10" s="38"/>
      <c r="Y10" s="38"/>
      <c r="Z10" s="38"/>
      <c r="AA10" s="38"/>
      <c r="AB10" s="38"/>
      <c r="AC10" s="38"/>
      <c r="AD10" s="37">
        <f>データ!R6</f>
        <v>4895</v>
      </c>
      <c r="AE10" s="37"/>
      <c r="AF10" s="37"/>
      <c r="AG10" s="37"/>
      <c r="AH10" s="37"/>
      <c r="AI10" s="37"/>
      <c r="AJ10" s="37"/>
      <c r="AK10" s="2"/>
      <c r="AL10" s="37">
        <f>データ!V6</f>
        <v>3093</v>
      </c>
      <c r="AM10" s="37"/>
      <c r="AN10" s="37"/>
      <c r="AO10" s="37"/>
      <c r="AP10" s="37"/>
      <c r="AQ10" s="37"/>
      <c r="AR10" s="37"/>
      <c r="AS10" s="37"/>
      <c r="AT10" s="38">
        <f>データ!W6</f>
        <v>1.1599999999999999</v>
      </c>
      <c r="AU10" s="38"/>
      <c r="AV10" s="38"/>
      <c r="AW10" s="38"/>
      <c r="AX10" s="38"/>
      <c r="AY10" s="38"/>
      <c r="AZ10" s="38"/>
      <c r="BA10" s="38"/>
      <c r="BB10" s="38">
        <f>データ!X6</f>
        <v>2666.38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113</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114</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115</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【106.11】</v>
      </c>
      <c r="F85" s="12" t="str">
        <f>データ!AT6</f>
        <v>【3.15】</v>
      </c>
      <c r="G85" s="12" t="str">
        <f>データ!BE6</f>
        <v>【73.44】</v>
      </c>
      <c r="H85" s="12" t="str">
        <f>データ!BP6</f>
        <v>【652.82】</v>
      </c>
      <c r="I85" s="12" t="str">
        <f>データ!CA6</f>
        <v>【97.61】</v>
      </c>
      <c r="J85" s="12" t="str">
        <f>データ!CL6</f>
        <v>【138.29】</v>
      </c>
      <c r="K85" s="12" t="str">
        <f>データ!CW6</f>
        <v>【59.10】</v>
      </c>
      <c r="L85" s="12" t="str">
        <f>データ!DH6</f>
        <v>【95.82】</v>
      </c>
      <c r="M85" s="12" t="str">
        <f>データ!DS6</f>
        <v>【39.74】</v>
      </c>
      <c r="N85" s="12" t="str">
        <f>データ!ED6</f>
        <v>【7.62】</v>
      </c>
      <c r="O85" s="12" t="str">
        <f>データ!EO6</f>
        <v>【0.23】</v>
      </c>
    </row>
  </sheetData>
  <sheetProtection algorithmName="SHA-512" hashValue="nqxH4ghPMtMGHVWvZe+KAWX74yGZvMOjxO+UGU3t6YLQn3kdHXzXdP1VsNRwg3qBO2nABtaLl0keXmMwbkcPnQ==" saltValue="KVDNUz7wC5gmMElWtk2EQw=="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2022</v>
      </c>
      <c r="C6" s="19">
        <f t="shared" ref="C6:X6" si="3">C7</f>
        <v>75213</v>
      </c>
      <c r="D6" s="19">
        <f t="shared" si="3"/>
        <v>46</v>
      </c>
      <c r="E6" s="19">
        <f t="shared" si="3"/>
        <v>17</v>
      </c>
      <c r="F6" s="19">
        <f t="shared" si="3"/>
        <v>1</v>
      </c>
      <c r="G6" s="19">
        <f t="shared" si="3"/>
        <v>0</v>
      </c>
      <c r="H6" s="19" t="str">
        <f t="shared" si="3"/>
        <v>福島県　三春町</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78.81</v>
      </c>
      <c r="P6" s="20">
        <f t="shared" si="3"/>
        <v>18.899999999999999</v>
      </c>
      <c r="Q6" s="20">
        <f t="shared" si="3"/>
        <v>94.41</v>
      </c>
      <c r="R6" s="20">
        <f t="shared" si="3"/>
        <v>4895</v>
      </c>
      <c r="S6" s="20">
        <f t="shared" si="3"/>
        <v>16489</v>
      </c>
      <c r="T6" s="20">
        <f t="shared" si="3"/>
        <v>72.760000000000005</v>
      </c>
      <c r="U6" s="20">
        <f t="shared" si="3"/>
        <v>226.62</v>
      </c>
      <c r="V6" s="20">
        <f t="shared" si="3"/>
        <v>3093</v>
      </c>
      <c r="W6" s="20">
        <f t="shared" si="3"/>
        <v>1.1599999999999999</v>
      </c>
      <c r="X6" s="20">
        <f t="shared" si="3"/>
        <v>2666.38</v>
      </c>
      <c r="Y6" s="21">
        <f>IF(Y7="",NA(),Y7)</f>
        <v>82.11</v>
      </c>
      <c r="Z6" s="21">
        <f t="shared" ref="Z6:AH6" si="4">IF(Z7="",NA(),Z7)</f>
        <v>97.41</v>
      </c>
      <c r="AA6" s="21">
        <f t="shared" si="4"/>
        <v>89.42</v>
      </c>
      <c r="AB6" s="21">
        <f t="shared" si="4"/>
        <v>89.76</v>
      </c>
      <c r="AC6" s="21">
        <f t="shared" si="4"/>
        <v>82.34</v>
      </c>
      <c r="AD6" s="21">
        <f t="shared" si="4"/>
        <v>104.14</v>
      </c>
      <c r="AE6" s="21">
        <f t="shared" si="4"/>
        <v>106.57</v>
      </c>
      <c r="AF6" s="21">
        <f t="shared" si="4"/>
        <v>107.21</v>
      </c>
      <c r="AG6" s="21">
        <f t="shared" si="4"/>
        <v>107.08</v>
      </c>
      <c r="AH6" s="21">
        <f t="shared" si="4"/>
        <v>106.08</v>
      </c>
      <c r="AI6" s="20" t="str">
        <f>IF(AI7="","",IF(AI7="-","【-】","【"&amp;SUBSTITUTE(TEXT(AI7,"#,##0.00"),"-","△")&amp;"】"))</f>
        <v>【106.11】</v>
      </c>
      <c r="AJ6" s="21">
        <f>IF(AJ7="",NA(),AJ7)</f>
        <v>593.57000000000005</v>
      </c>
      <c r="AK6" s="21">
        <f t="shared" ref="AK6:AS6" si="5">IF(AK7="",NA(),AK7)</f>
        <v>464.68</v>
      </c>
      <c r="AL6" s="21">
        <f t="shared" si="5"/>
        <v>619.91</v>
      </c>
      <c r="AM6" s="21">
        <f t="shared" si="5"/>
        <v>623.59</v>
      </c>
      <c r="AN6" s="21">
        <f t="shared" si="5"/>
        <v>565.76</v>
      </c>
      <c r="AO6" s="21">
        <f t="shared" si="5"/>
        <v>73.180000000000007</v>
      </c>
      <c r="AP6" s="21">
        <f t="shared" si="5"/>
        <v>53.44</v>
      </c>
      <c r="AQ6" s="21">
        <f t="shared" si="5"/>
        <v>43.71</v>
      </c>
      <c r="AR6" s="21">
        <f t="shared" si="5"/>
        <v>45.94</v>
      </c>
      <c r="AS6" s="21">
        <f t="shared" si="5"/>
        <v>29.34</v>
      </c>
      <c r="AT6" s="20" t="str">
        <f>IF(AT7="","",IF(AT7="-","【-】","【"&amp;SUBSTITUTE(TEXT(AT7,"#,##0.00"),"-","△")&amp;"】"))</f>
        <v>【3.15】</v>
      </c>
      <c r="AU6" s="21">
        <f>IF(AU7="",NA(),AU7)</f>
        <v>82.89</v>
      </c>
      <c r="AV6" s="21">
        <f t="shared" ref="AV6:BD6" si="6">IF(AV7="",NA(),AV7)</f>
        <v>94.82</v>
      </c>
      <c r="AW6" s="21">
        <f t="shared" si="6"/>
        <v>91.73</v>
      </c>
      <c r="AX6" s="21">
        <f t="shared" si="6"/>
        <v>90.71</v>
      </c>
      <c r="AY6" s="21">
        <f t="shared" si="6"/>
        <v>101</v>
      </c>
      <c r="AZ6" s="21">
        <f t="shared" si="6"/>
        <v>52.32</v>
      </c>
      <c r="BA6" s="21">
        <f t="shared" si="6"/>
        <v>47.03</v>
      </c>
      <c r="BB6" s="21">
        <f t="shared" si="6"/>
        <v>40.67</v>
      </c>
      <c r="BC6" s="21">
        <f t="shared" si="6"/>
        <v>47.7</v>
      </c>
      <c r="BD6" s="21">
        <f t="shared" si="6"/>
        <v>50.59</v>
      </c>
      <c r="BE6" s="20" t="str">
        <f>IF(BE7="","",IF(BE7="-","【-】","【"&amp;SUBSTITUTE(TEXT(BE7,"#,##0.00"),"-","△")&amp;"】"))</f>
        <v>【73.44】</v>
      </c>
      <c r="BF6" s="20">
        <f>IF(BF7="",NA(),BF7)</f>
        <v>0</v>
      </c>
      <c r="BG6" s="20">
        <f t="shared" ref="BG6:BO6" si="7">IF(BG7="",NA(),BG7)</f>
        <v>0</v>
      </c>
      <c r="BH6" s="20">
        <f t="shared" si="7"/>
        <v>0</v>
      </c>
      <c r="BI6" s="20">
        <f t="shared" si="7"/>
        <v>0</v>
      </c>
      <c r="BJ6" s="20">
        <f t="shared" si="7"/>
        <v>0</v>
      </c>
      <c r="BK6" s="21">
        <f t="shared" si="7"/>
        <v>958.81</v>
      </c>
      <c r="BL6" s="21">
        <f t="shared" si="7"/>
        <v>1001.3</v>
      </c>
      <c r="BM6" s="21">
        <f t="shared" si="7"/>
        <v>1050.51</v>
      </c>
      <c r="BN6" s="21">
        <f t="shared" si="7"/>
        <v>1102.01</v>
      </c>
      <c r="BO6" s="21">
        <f t="shared" si="7"/>
        <v>987.36</v>
      </c>
      <c r="BP6" s="20" t="str">
        <f>IF(BP7="","",IF(BP7="-","【-】","【"&amp;SUBSTITUTE(TEXT(BP7,"#,##0.00"),"-","△")&amp;"】"))</f>
        <v>【652.82】</v>
      </c>
      <c r="BQ6" s="21">
        <f>IF(BQ7="",NA(),BQ7)</f>
        <v>107.6</v>
      </c>
      <c r="BR6" s="21">
        <f t="shared" ref="BR6:BZ6" si="8">IF(BR7="",NA(),BR7)</f>
        <v>183.16</v>
      </c>
      <c r="BS6" s="21">
        <f t="shared" si="8"/>
        <v>159.68</v>
      </c>
      <c r="BT6" s="21">
        <f t="shared" si="8"/>
        <v>142.41</v>
      </c>
      <c r="BU6" s="21">
        <f t="shared" si="8"/>
        <v>175.46</v>
      </c>
      <c r="BV6" s="21">
        <f t="shared" si="8"/>
        <v>82.88</v>
      </c>
      <c r="BW6" s="21">
        <f t="shared" si="8"/>
        <v>81.88</v>
      </c>
      <c r="BX6" s="21">
        <f t="shared" si="8"/>
        <v>82.65</v>
      </c>
      <c r="BY6" s="21">
        <f t="shared" si="8"/>
        <v>82.55</v>
      </c>
      <c r="BZ6" s="21">
        <f t="shared" si="8"/>
        <v>83.55</v>
      </c>
      <c r="CA6" s="20" t="str">
        <f>IF(CA7="","",IF(CA7="-","【-】","【"&amp;SUBSTITUTE(TEXT(CA7,"#,##0.00"),"-","△")&amp;"】"))</f>
        <v>【97.61】</v>
      </c>
      <c r="CB6" s="21">
        <f>IF(CB7="",NA(),CB7)</f>
        <v>223.68</v>
      </c>
      <c r="CC6" s="21">
        <f t="shared" ref="CC6:CK6" si="9">IF(CC7="",NA(),CC7)</f>
        <v>129.85</v>
      </c>
      <c r="CD6" s="21">
        <f t="shared" si="9"/>
        <v>152.12</v>
      </c>
      <c r="CE6" s="21">
        <f t="shared" si="9"/>
        <v>173.8</v>
      </c>
      <c r="CF6" s="21">
        <f t="shared" si="9"/>
        <v>164.53</v>
      </c>
      <c r="CG6" s="21">
        <f t="shared" si="9"/>
        <v>190.99</v>
      </c>
      <c r="CH6" s="21">
        <f t="shared" si="9"/>
        <v>187.55</v>
      </c>
      <c r="CI6" s="21">
        <f t="shared" si="9"/>
        <v>186.3</v>
      </c>
      <c r="CJ6" s="21">
        <f t="shared" si="9"/>
        <v>188.38</v>
      </c>
      <c r="CK6" s="21">
        <f t="shared" si="9"/>
        <v>185.98</v>
      </c>
      <c r="CL6" s="20" t="str">
        <f>IF(CL7="","",IF(CL7="-","【-】","【"&amp;SUBSTITUTE(TEXT(CL7,"#,##0.00"),"-","△")&amp;"】"))</f>
        <v>【138.29】</v>
      </c>
      <c r="CM6" s="21">
        <f>IF(CM7="",NA(),CM7)</f>
        <v>31.31</v>
      </c>
      <c r="CN6" s="21">
        <f t="shared" ref="CN6:CV6" si="10">IF(CN7="",NA(),CN7)</f>
        <v>39.619999999999997</v>
      </c>
      <c r="CO6" s="21">
        <f t="shared" si="10"/>
        <v>31.23</v>
      </c>
      <c r="CP6" s="21">
        <f t="shared" si="10"/>
        <v>32.54</v>
      </c>
      <c r="CQ6" s="21">
        <f t="shared" si="10"/>
        <v>33.54</v>
      </c>
      <c r="CR6" s="21">
        <f t="shared" si="10"/>
        <v>52.58</v>
      </c>
      <c r="CS6" s="21">
        <f t="shared" si="10"/>
        <v>50.94</v>
      </c>
      <c r="CT6" s="21">
        <f t="shared" si="10"/>
        <v>50.53</v>
      </c>
      <c r="CU6" s="21">
        <f t="shared" si="10"/>
        <v>51.42</v>
      </c>
      <c r="CV6" s="21">
        <f t="shared" si="10"/>
        <v>48.95</v>
      </c>
      <c r="CW6" s="20" t="str">
        <f>IF(CW7="","",IF(CW7="-","【-】","【"&amp;SUBSTITUTE(TEXT(CW7,"#,##0.00"),"-","△")&amp;"】"))</f>
        <v>【59.10】</v>
      </c>
      <c r="CX6" s="21">
        <f>IF(CX7="",NA(),CX7)</f>
        <v>68.17</v>
      </c>
      <c r="CY6" s="21">
        <f t="shared" ref="CY6:DG6" si="11">IF(CY7="",NA(),CY7)</f>
        <v>68.55</v>
      </c>
      <c r="CZ6" s="21">
        <f t="shared" si="11"/>
        <v>68.78</v>
      </c>
      <c r="DA6" s="21">
        <f t="shared" si="11"/>
        <v>68.94</v>
      </c>
      <c r="DB6" s="21">
        <f t="shared" si="11"/>
        <v>65.959999999999994</v>
      </c>
      <c r="DC6" s="21">
        <f t="shared" si="11"/>
        <v>83.02</v>
      </c>
      <c r="DD6" s="21">
        <f t="shared" si="11"/>
        <v>82.55</v>
      </c>
      <c r="DE6" s="21">
        <f t="shared" si="11"/>
        <v>82.08</v>
      </c>
      <c r="DF6" s="21">
        <f t="shared" si="11"/>
        <v>81.34</v>
      </c>
      <c r="DG6" s="21">
        <f t="shared" si="11"/>
        <v>81.14</v>
      </c>
      <c r="DH6" s="20" t="str">
        <f>IF(DH7="","",IF(DH7="-","【-】","【"&amp;SUBSTITUTE(TEXT(DH7,"#,##0.00"),"-","△")&amp;"】"))</f>
        <v>【95.82】</v>
      </c>
      <c r="DI6" s="21">
        <f>IF(DI7="",NA(),DI7)</f>
        <v>40.32</v>
      </c>
      <c r="DJ6" s="21">
        <f t="shared" ref="DJ6:DR6" si="12">IF(DJ7="",NA(),DJ7)</f>
        <v>42.67</v>
      </c>
      <c r="DK6" s="21">
        <f t="shared" si="12"/>
        <v>44.37</v>
      </c>
      <c r="DL6" s="21">
        <f t="shared" si="12"/>
        <v>46.36</v>
      </c>
      <c r="DM6" s="21">
        <f t="shared" si="12"/>
        <v>48.15</v>
      </c>
      <c r="DN6" s="21">
        <f t="shared" si="12"/>
        <v>15.95</v>
      </c>
      <c r="DO6" s="21">
        <f t="shared" si="12"/>
        <v>15.85</v>
      </c>
      <c r="DP6" s="21">
        <f t="shared" si="12"/>
        <v>12.7</v>
      </c>
      <c r="DQ6" s="21">
        <f t="shared" si="12"/>
        <v>14.65</v>
      </c>
      <c r="DR6" s="21">
        <f t="shared" si="12"/>
        <v>16.11</v>
      </c>
      <c r="DS6" s="20" t="str">
        <f>IF(DS7="","",IF(DS7="-","【-】","【"&amp;SUBSTITUTE(TEXT(DS7,"#,##0.00"),"-","△")&amp;"】"))</f>
        <v>【39.74】</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1">
        <f t="shared" si="13"/>
        <v>0.1</v>
      </c>
      <c r="EC6" s="21">
        <f t="shared" si="13"/>
        <v>0.17</v>
      </c>
      <c r="ED6" s="20" t="str">
        <f>IF(ED7="","",IF(ED7="-","【-】","【"&amp;SUBSTITUTE(TEXT(ED7,"#,##0.00"),"-","△")&amp;"】"))</f>
        <v>【7.62】</v>
      </c>
      <c r="EE6" s="20">
        <f>IF(EE7="",NA(),EE7)</f>
        <v>0</v>
      </c>
      <c r="EF6" s="20">
        <f t="shared" ref="EF6:EN6" si="14">IF(EF7="",NA(),EF7)</f>
        <v>0</v>
      </c>
      <c r="EG6" s="20">
        <f t="shared" si="14"/>
        <v>0</v>
      </c>
      <c r="EH6" s="20">
        <f t="shared" si="14"/>
        <v>0</v>
      </c>
      <c r="EI6" s="20">
        <f t="shared" si="14"/>
        <v>0</v>
      </c>
      <c r="EJ6" s="21">
        <f t="shared" si="14"/>
        <v>0.13</v>
      </c>
      <c r="EK6" s="21">
        <f t="shared" si="14"/>
        <v>0.15</v>
      </c>
      <c r="EL6" s="21">
        <f t="shared" si="14"/>
        <v>1.65</v>
      </c>
      <c r="EM6" s="21">
        <f t="shared" si="14"/>
        <v>0.14000000000000001</v>
      </c>
      <c r="EN6" s="21">
        <f t="shared" si="14"/>
        <v>0.08</v>
      </c>
      <c r="EO6" s="20" t="str">
        <f>IF(EO7="","",IF(EO7="-","【-】","【"&amp;SUBSTITUTE(TEXT(EO7,"#,##0.00"),"-","△")&amp;"】"))</f>
        <v>【0.23】</v>
      </c>
    </row>
    <row r="7" spans="1:148" s="22" customFormat="1" x14ac:dyDescent="0.15">
      <c r="A7" s="14"/>
      <c r="B7" s="23">
        <v>2022</v>
      </c>
      <c r="C7" s="23">
        <v>75213</v>
      </c>
      <c r="D7" s="23">
        <v>46</v>
      </c>
      <c r="E7" s="23">
        <v>17</v>
      </c>
      <c r="F7" s="23">
        <v>1</v>
      </c>
      <c r="G7" s="23">
        <v>0</v>
      </c>
      <c r="H7" s="23" t="s">
        <v>95</v>
      </c>
      <c r="I7" s="23" t="s">
        <v>96</v>
      </c>
      <c r="J7" s="23" t="s">
        <v>97</v>
      </c>
      <c r="K7" s="23" t="s">
        <v>98</v>
      </c>
      <c r="L7" s="23" t="s">
        <v>99</v>
      </c>
      <c r="M7" s="23" t="s">
        <v>100</v>
      </c>
      <c r="N7" s="24" t="s">
        <v>101</v>
      </c>
      <c r="O7" s="24">
        <v>78.81</v>
      </c>
      <c r="P7" s="24">
        <v>18.899999999999999</v>
      </c>
      <c r="Q7" s="24">
        <v>94.41</v>
      </c>
      <c r="R7" s="24">
        <v>4895</v>
      </c>
      <c r="S7" s="24">
        <v>16489</v>
      </c>
      <c r="T7" s="24">
        <v>72.760000000000005</v>
      </c>
      <c r="U7" s="24">
        <v>226.62</v>
      </c>
      <c r="V7" s="24">
        <v>3093</v>
      </c>
      <c r="W7" s="24">
        <v>1.1599999999999999</v>
      </c>
      <c r="X7" s="24">
        <v>2666.38</v>
      </c>
      <c r="Y7" s="24">
        <v>82.11</v>
      </c>
      <c r="Z7" s="24">
        <v>97.41</v>
      </c>
      <c r="AA7" s="24">
        <v>89.42</v>
      </c>
      <c r="AB7" s="24">
        <v>89.76</v>
      </c>
      <c r="AC7" s="24">
        <v>82.34</v>
      </c>
      <c r="AD7" s="24">
        <v>104.14</v>
      </c>
      <c r="AE7" s="24">
        <v>106.57</v>
      </c>
      <c r="AF7" s="24">
        <v>107.21</v>
      </c>
      <c r="AG7" s="24">
        <v>107.08</v>
      </c>
      <c r="AH7" s="24">
        <v>106.08</v>
      </c>
      <c r="AI7" s="24">
        <v>106.11</v>
      </c>
      <c r="AJ7" s="24">
        <v>593.57000000000005</v>
      </c>
      <c r="AK7" s="24">
        <v>464.68</v>
      </c>
      <c r="AL7" s="24">
        <v>619.91</v>
      </c>
      <c r="AM7" s="24">
        <v>623.59</v>
      </c>
      <c r="AN7" s="24">
        <v>565.76</v>
      </c>
      <c r="AO7" s="24">
        <v>73.180000000000007</v>
      </c>
      <c r="AP7" s="24">
        <v>53.44</v>
      </c>
      <c r="AQ7" s="24">
        <v>43.71</v>
      </c>
      <c r="AR7" s="24">
        <v>45.94</v>
      </c>
      <c r="AS7" s="24">
        <v>29.34</v>
      </c>
      <c r="AT7" s="24">
        <v>3.15</v>
      </c>
      <c r="AU7" s="24">
        <v>82.89</v>
      </c>
      <c r="AV7" s="24">
        <v>94.82</v>
      </c>
      <c r="AW7" s="24">
        <v>91.73</v>
      </c>
      <c r="AX7" s="24">
        <v>90.71</v>
      </c>
      <c r="AY7" s="24">
        <v>101</v>
      </c>
      <c r="AZ7" s="24">
        <v>52.32</v>
      </c>
      <c r="BA7" s="24">
        <v>47.03</v>
      </c>
      <c r="BB7" s="24">
        <v>40.67</v>
      </c>
      <c r="BC7" s="24">
        <v>47.7</v>
      </c>
      <c r="BD7" s="24">
        <v>50.59</v>
      </c>
      <c r="BE7" s="24">
        <v>73.44</v>
      </c>
      <c r="BF7" s="24">
        <v>0</v>
      </c>
      <c r="BG7" s="24">
        <v>0</v>
      </c>
      <c r="BH7" s="24">
        <v>0</v>
      </c>
      <c r="BI7" s="24">
        <v>0</v>
      </c>
      <c r="BJ7" s="24">
        <v>0</v>
      </c>
      <c r="BK7" s="24">
        <v>958.81</v>
      </c>
      <c r="BL7" s="24">
        <v>1001.3</v>
      </c>
      <c r="BM7" s="24">
        <v>1050.51</v>
      </c>
      <c r="BN7" s="24">
        <v>1102.01</v>
      </c>
      <c r="BO7" s="24">
        <v>987.36</v>
      </c>
      <c r="BP7" s="24">
        <v>652.82000000000005</v>
      </c>
      <c r="BQ7" s="24">
        <v>107.6</v>
      </c>
      <c r="BR7" s="24">
        <v>183.16</v>
      </c>
      <c r="BS7" s="24">
        <v>159.68</v>
      </c>
      <c r="BT7" s="24">
        <v>142.41</v>
      </c>
      <c r="BU7" s="24">
        <v>175.46</v>
      </c>
      <c r="BV7" s="24">
        <v>82.88</v>
      </c>
      <c r="BW7" s="24">
        <v>81.88</v>
      </c>
      <c r="BX7" s="24">
        <v>82.65</v>
      </c>
      <c r="BY7" s="24">
        <v>82.55</v>
      </c>
      <c r="BZ7" s="24">
        <v>83.55</v>
      </c>
      <c r="CA7" s="24">
        <v>97.61</v>
      </c>
      <c r="CB7" s="24">
        <v>223.68</v>
      </c>
      <c r="CC7" s="24">
        <v>129.85</v>
      </c>
      <c r="CD7" s="24">
        <v>152.12</v>
      </c>
      <c r="CE7" s="24">
        <v>173.8</v>
      </c>
      <c r="CF7" s="24">
        <v>164.53</v>
      </c>
      <c r="CG7" s="24">
        <v>190.99</v>
      </c>
      <c r="CH7" s="24">
        <v>187.55</v>
      </c>
      <c r="CI7" s="24">
        <v>186.3</v>
      </c>
      <c r="CJ7" s="24">
        <v>188.38</v>
      </c>
      <c r="CK7" s="24">
        <v>185.98</v>
      </c>
      <c r="CL7" s="24">
        <v>138.29</v>
      </c>
      <c r="CM7" s="24">
        <v>31.31</v>
      </c>
      <c r="CN7" s="24">
        <v>39.619999999999997</v>
      </c>
      <c r="CO7" s="24">
        <v>31.23</v>
      </c>
      <c r="CP7" s="24">
        <v>32.54</v>
      </c>
      <c r="CQ7" s="24">
        <v>33.54</v>
      </c>
      <c r="CR7" s="24">
        <v>52.58</v>
      </c>
      <c r="CS7" s="24">
        <v>50.94</v>
      </c>
      <c r="CT7" s="24">
        <v>50.53</v>
      </c>
      <c r="CU7" s="24">
        <v>51.42</v>
      </c>
      <c r="CV7" s="24">
        <v>48.95</v>
      </c>
      <c r="CW7" s="24">
        <v>59.1</v>
      </c>
      <c r="CX7" s="24">
        <v>68.17</v>
      </c>
      <c r="CY7" s="24">
        <v>68.55</v>
      </c>
      <c r="CZ7" s="24">
        <v>68.78</v>
      </c>
      <c r="DA7" s="24">
        <v>68.94</v>
      </c>
      <c r="DB7" s="24">
        <v>65.959999999999994</v>
      </c>
      <c r="DC7" s="24">
        <v>83.02</v>
      </c>
      <c r="DD7" s="24">
        <v>82.55</v>
      </c>
      <c r="DE7" s="24">
        <v>82.08</v>
      </c>
      <c r="DF7" s="24">
        <v>81.34</v>
      </c>
      <c r="DG7" s="24">
        <v>81.14</v>
      </c>
      <c r="DH7" s="24">
        <v>95.82</v>
      </c>
      <c r="DI7" s="24">
        <v>40.32</v>
      </c>
      <c r="DJ7" s="24">
        <v>42.67</v>
      </c>
      <c r="DK7" s="24">
        <v>44.37</v>
      </c>
      <c r="DL7" s="24">
        <v>46.36</v>
      </c>
      <c r="DM7" s="24">
        <v>48.15</v>
      </c>
      <c r="DN7" s="24">
        <v>15.95</v>
      </c>
      <c r="DO7" s="24">
        <v>15.85</v>
      </c>
      <c r="DP7" s="24">
        <v>12.7</v>
      </c>
      <c r="DQ7" s="24">
        <v>14.65</v>
      </c>
      <c r="DR7" s="24">
        <v>16.11</v>
      </c>
      <c r="DS7" s="24">
        <v>39.74</v>
      </c>
      <c r="DT7" s="24">
        <v>0</v>
      </c>
      <c r="DU7" s="24">
        <v>0</v>
      </c>
      <c r="DV7" s="24">
        <v>0</v>
      </c>
      <c r="DW7" s="24">
        <v>0</v>
      </c>
      <c r="DX7" s="24">
        <v>0</v>
      </c>
      <c r="DY7" s="24">
        <v>0</v>
      </c>
      <c r="DZ7" s="24">
        <v>0</v>
      </c>
      <c r="EA7" s="24">
        <v>0</v>
      </c>
      <c r="EB7" s="24">
        <v>0.1</v>
      </c>
      <c r="EC7" s="24">
        <v>0.17</v>
      </c>
      <c r="ED7" s="24">
        <v>7.62</v>
      </c>
      <c r="EE7" s="24">
        <v>0</v>
      </c>
      <c r="EF7" s="24">
        <v>0</v>
      </c>
      <c r="EG7" s="24">
        <v>0</v>
      </c>
      <c r="EH7" s="24">
        <v>0</v>
      </c>
      <c r="EI7" s="24">
        <v>0</v>
      </c>
      <c r="EJ7" s="24">
        <v>0.13</v>
      </c>
      <c r="EK7" s="24">
        <v>0.15</v>
      </c>
      <c r="EL7" s="24">
        <v>1.65</v>
      </c>
      <c r="EM7" s="24">
        <v>0.14000000000000001</v>
      </c>
      <c r="EN7" s="24">
        <v>0.08</v>
      </c>
      <c r="EO7" s="24">
        <v>0.23</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107</v>
      </c>
    </row>
    <row r="12" spans="1:148" x14ac:dyDescent="0.15">
      <c r="B12">
        <v>1</v>
      </c>
      <c r="C12">
        <v>1</v>
      </c>
      <c r="D12">
        <v>2</v>
      </c>
      <c r="E12">
        <v>3</v>
      </c>
      <c r="F12">
        <v>4</v>
      </c>
      <c r="G12" t="s">
        <v>108</v>
      </c>
    </row>
    <row r="13" spans="1:148" x14ac:dyDescent="0.15">
      <c r="B13" t="s">
        <v>109</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2024-02-07T04:08:34Z</cp:lastPrinted>
  <dcterms:created xsi:type="dcterms:W3CDTF">2023-12-12T00:43:24Z</dcterms:created>
  <dcterms:modified xsi:type="dcterms:W3CDTF">2024-02-07T04:08:37Z</dcterms:modified>
  <cp:category/>
</cp:coreProperties>
</file>