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isei110\Desktop\【経営比較分析表】2022_075051_47_1718\"/>
    </mc:Choice>
  </mc:AlternateContent>
  <workbookProtection workbookAlgorithmName="SHA-512" workbookHashValue="rad+jgATbq+baTz8dJdZshbeVrUIJav7BMX6nxKyGc8mMQdCJWQiiwImLh9GvTfN63XhBOjIubzyRs2LWX90ZA==" workbookSaltValue="yDzkx2oRRsqoXRw8dGC0K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E86" i="4"/>
  <c r="AL10" i="4"/>
  <c r="AD10" i="4"/>
  <c r="B10" i="4"/>
  <c r="AD8" i="4"/>
  <c r="I8" i="4"/>
  <c r="B8"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<sst xmlns="http://schemas.openxmlformats.org/spreadsheetml/2006/main" count="236" uniqueCount="121">
  <si>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</si>
  <si>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</si>
  <si>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</si>
  <si>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</si>
  <si>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</si>
  <si>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</si>
  <si>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</si>
  <si>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</si>
  <si>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</si>
  <si>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</si>
  <si>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</si>
  <si>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</si>
  <si>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</si>
  <si>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</si>
  <si>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</si>
  <si>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</si>
  <si>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</si>
  <si>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</si>
  <si>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</si>
  <si>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</si>
  <si>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</si>
  <si>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</si>
  <si>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</si>
  <si>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</si>
  <si>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</si>
  <si>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</si>
  <si>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</si>
  <si>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</si>
  <si>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</si>
  <si>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</si>
  <si>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</si>
  <si>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</si>
  <si>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</si>
  <si>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</si>
  <si>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</si>
  <si>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</si>
  <si>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</si>
  <si>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</si>
  <si>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</si>
  <si>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</si>
  <si>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</si>
  <si>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</si>
  <si>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</si>
  <si>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</si>
  <si>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</si>
  <si>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</si>
  <si>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</si>
  <si>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</si>
  <si>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</si>
  <si>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</si>
  <si>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</si>
  <si>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</si>
  <si>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</si>
  <si>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</si>
  <si>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</si>
  <si>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</si>
  <si>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</si>
  <si>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</si>
  <si>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</si>
  <si>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</si>
  <si>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</si>
  <si>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</si>
  <si>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</si>
  <si>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</si>
  <si>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</si>
  <si>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</si>
  <si>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</si>
  <si>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</si>
  <si>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</si>
  <si>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</si>
  <si>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</si>
  <si>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</si>
  <si>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</si>
  <si>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</si>
  <si>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</si>
  <si>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</si>
  <si>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</si>
  <si>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</si>
  <si>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</si>
  <si>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</si>
  <si>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</si>
  <si>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</si>
  <si>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</si>
  <si>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</si>
  <si>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</si>
  <si>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</si>
  <si>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</si>
  <si>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</si>
  <si>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</si>
  <si>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</si>
  <si>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</si>
  <si>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</si>
  <si>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</si>
  <si>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</si>
  <si>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</si>
  <si>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</si>
  <si>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</si>
  <si>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</si>
  <si>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</si>
  <si>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古殿町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</si>
  <si>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</si>
  <si>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</si>
  <si>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</si>
  <si>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</si>
  <si>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</si>
  <si>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</si>
  <si>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</si>
  <si>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</si>
  <si>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</si>
  <si>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</si>
  <si>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</si>
  <si>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</si>
  <si>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</si>
  <si>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</si>
  <si>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</si>
  <si>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</si>
  <si>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</si>
  <si>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</si>
  <si>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管路の更新率について、設置年との兼ね合いで年度によりばらつきがある。より安定的な事業経営を行うため、管路全体の老朽化を把握し、全体の修繕計画を作成する等の対策をとることで、年度間の更新修繕費の差を抑える必要がある。</t>
    <phoneticPr fontId="4"/>
  </si>
  <si>
    <t>　今後は、過疎化や少子高齢化に伴う人口減少により、現在の同程度の運営コストに対し収益の低下が予測される。そのような実情に応じ、費用相対効果を検討しながら適切な施設設備への投資を行っていく必要がある。
また、収益的収支比率向上のために農業集落排水未接続世帯への加入促進を行い、さらなる水質保全にも繋げる。</t>
    <phoneticPr fontId="4"/>
  </si>
  <si>
    <t>収益的収支比率は100％を超えたが、一般会計からの繰入金等もあるため、料金回収率の更なる向上や経費削減による出費抑制、適切な使用料金設定等についても検討し収益の増加を図る必要がある。
経費回収率は、全国平均、類似団体平均を上回っているが、前年と比較し率が下がっているため、回収率向上を目指す。
水洗化率は近年横ばいの状況である。今後も大幅な向上は見込めないが、引き続き加入促進を図る。</t>
    <rPh sb="92" eb="97">
      <t>ケイヒカイシュウリツ</t>
    </rPh>
    <rPh sb="99" eb="103">
      <t>ゼンコクヘイキン</t>
    </rPh>
    <rPh sb="104" eb="110">
      <t>ルイジダンタイヘイキン</t>
    </rPh>
    <rPh sb="111" eb="113">
      <t>ウワマワ</t>
    </rPh>
    <rPh sb="119" eb="121">
      <t>ゼンネン</t>
    </rPh>
    <rPh sb="122" eb="124">
      <t>ヒカク</t>
    </rPh>
    <rPh sb="125" eb="126">
      <t>リツ</t>
    </rPh>
    <rPh sb="127" eb="128">
      <t>サ</t>
    </rPh>
    <rPh sb="136" eb="139">
      <t>カイシュウリツ</t>
    </rPh>
    <rPh sb="139" eb="141">
      <t>コウジョウ</t>
    </rPh>
    <rPh sb="142" eb="144">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</si>
</sst>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51-4C0D-909F-7506B0C5902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1C51-4C0D-909F-7506B0C5902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75.89</c:v>
                </c:pt>
                <c:pt idx="1">
                  <c:v>75.03</c:v>
                </c:pt>
                <c:pt idx="2">
                  <c:v>72.95</c:v>
                </c:pt>
                <c:pt idx="3">
                  <c:v>70.38</c:v>
                </c:pt>
                <c:pt idx="4">
                  <c:v>70.62</c:v>
                </c:pt>
              </c:numCache>
            </c:numRef>
          </c:val>
          <c:extLst>
            <c:ext xmlns:c16="http://schemas.microsoft.com/office/drawing/2014/chart" uri="{C3380CC4-5D6E-409C-BE32-E72D297353CC}">
              <c16:uniqueId val="{00000000-4986-4303-9139-525DE43B15A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4986-4303-9139-525DE43B15A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96.94</c:v>
                </c:pt>
                <c:pt idx="1">
                  <c:v>88.99</c:v>
                </c:pt>
                <c:pt idx="2">
                  <c:v>89</c:v>
                </c:pt>
                <c:pt idx="3">
                  <c:v>89.02</c:v>
                </c:pt>
                <c:pt idx="4">
                  <c:v>88.99</c:v>
                </c:pt>
              </c:numCache>
            </c:numRef>
          </c:val>
          <c:extLst>
            <c:ext xmlns:c16="http://schemas.microsoft.com/office/drawing/2014/chart" uri="{C3380CC4-5D6E-409C-BE32-E72D297353CC}">
              <c16:uniqueId val="{00000000-C6C2-4E5A-A3B7-E3254B3B1C0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C6C2-4E5A-A3B7-E3254B3B1C0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98.86</c:v>
                </c:pt>
                <c:pt idx="1">
                  <c:v>100.19</c:v>
                </c:pt>
                <c:pt idx="2">
                  <c:v>73.739999999999995</c:v>
                </c:pt>
                <c:pt idx="3">
                  <c:v>74</c:v>
                </c:pt>
                <c:pt idx="4">
                  <c:v>108.5</c:v>
                </c:pt>
              </c:numCache>
            </c:numRef>
          </c:val>
          <c:extLst>
            <c:ext xmlns:c16="http://schemas.microsoft.com/office/drawing/2014/chart" uri="{C3380CC4-5D6E-409C-BE32-E72D297353CC}">
              <c16:uniqueId val="{00000000-0C67-4CE8-92D3-289AE778F72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67-4CE8-92D3-289AE778F72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30-4B92-8F34-EC9C43F0786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30-4B92-8F34-EC9C43F0786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35-4CD2-8B42-3A80B1E772D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35-4CD2-8B42-3A80B1E772D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F3-439D-8CD0-83D5DE6C24D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F3-439D-8CD0-83D5DE6C24D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B9-4955-8CDB-4504873D777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B9-4955-8CDB-4504873D777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335.2</c:v>
                </c:pt>
                <c:pt idx="1">
                  <c:v>509.3</c:v>
                </c:pt>
                <c:pt idx="2" formatCode="#,##0.00;&quot;△&quot;#,##0.00">
                  <c:v>0</c:v>
                </c:pt>
                <c:pt idx="3" formatCode="#,##0.00;&quot;△&quot;#,##0.00">
                  <c:v>0</c:v>
                </c:pt>
                <c:pt idx="4">
                  <c:v>225.01</c:v>
                </c:pt>
              </c:numCache>
            </c:numRef>
          </c:val>
          <c:extLst>
            <c:ext xmlns:c16="http://schemas.microsoft.com/office/drawing/2014/chart" uri="{C3380CC4-5D6E-409C-BE32-E72D297353CC}">
              <c16:uniqueId val="{00000000-9C6C-4F64-8434-238772EF3D5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9C6C-4F64-8434-238772EF3D5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96.66</c:v>
                </c:pt>
                <c:pt idx="1">
                  <c:v>92.6</c:v>
                </c:pt>
                <c:pt idx="2">
                  <c:v>171.56</c:v>
                </c:pt>
                <c:pt idx="3">
                  <c:v>173.65</c:v>
                </c:pt>
                <c:pt idx="4">
                  <c:v>98.65</c:v>
                </c:pt>
              </c:numCache>
            </c:numRef>
          </c:val>
          <c:extLst>
            <c:ext xmlns:c16="http://schemas.microsoft.com/office/drawing/2014/chart" uri="{C3380CC4-5D6E-409C-BE32-E72D297353CC}">
              <c16:uniqueId val="{00000000-989A-4103-A800-9B57892D6B4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989A-4103-A800-9B57892D6B4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199.67</c:v>
                </c:pt>
                <c:pt idx="1">
                  <c:v>204.79</c:v>
                </c:pt>
                <c:pt idx="2">
                  <c:v>108.63</c:v>
                </c:pt>
                <c:pt idx="3">
                  <c:v>111.15</c:v>
                </c:pt>
                <c:pt idx="4">
                  <c:v>199.14</c:v>
                </c:pt>
              </c:numCache>
            </c:numRef>
          </c:val>
          <c:extLst>
            <c:ext xmlns:c16="http://schemas.microsoft.com/office/drawing/2014/chart" uri="{C3380CC4-5D6E-409C-BE32-E72D297353CC}">
              <c16:uniqueId val="{00000000-A38A-4625-A6F0-537061A56BE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A38A-4625-A6F0-537061A56BE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E1" zoomScale="86" zoomScaleNormal="86"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古殿町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4774</v>
      </c>
      <c r="AM8" s="42"/>
      <c r="AN8" s="42"/>
      <c r="AO8" s="42"/>
      <c r="AP8" s="42"/>
      <c r="AQ8" s="42"/>
      <c r="AR8" s="42"/>
      <c r="AS8" s="42"/>
      <c r="AT8" s="35">
        <f>データ!T6</f>
        <v>163.29</v>
      </c>
      <c r="AU8" s="35"/>
      <c r="AV8" s="35"/>
      <c r="AW8" s="35"/>
      <c r="AX8" s="35"/>
      <c r="AY8" s="35"/>
      <c r="AZ8" s="35"/>
      <c r="BA8" s="35"/>
      <c r="BB8" s="35">
        <f>データ!U6</f>
        <v>29.24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49.84</v>
      </c>
      <c r="Q10" s="35"/>
      <c r="R10" s="35"/>
      <c r="S10" s="35"/>
      <c r="T10" s="35"/>
      <c r="U10" s="35"/>
      <c r="V10" s="35"/>
      <c r="W10" s="35">
        <f>データ!Q6</f>
        <v>100</v>
      </c>
      <c r="X10" s="35"/>
      <c r="Y10" s="35"/>
      <c r="Z10" s="35"/>
      <c r="AA10" s="35"/>
      <c r="AB10" s="35"/>
      <c r="AC10" s="35"/>
      <c r="AD10" s="42">
        <f>データ!R6</f>
        <v>4400</v>
      </c>
      <c r="AE10" s="42"/>
      <c r="AF10" s="42"/>
      <c r="AG10" s="42"/>
      <c r="AH10" s="42"/>
      <c r="AI10" s="42"/>
      <c r="AJ10" s="42"/>
      <c r="AK10" s="2"/>
      <c r="AL10" s="42">
        <f>データ!V6</f>
        <v>2362</v>
      </c>
      <c r="AM10" s="42"/>
      <c r="AN10" s="42"/>
      <c r="AO10" s="42"/>
      <c r="AP10" s="42"/>
      <c r="AQ10" s="42"/>
      <c r="AR10" s="42"/>
      <c r="AS10" s="42"/>
      <c r="AT10" s="35">
        <f>データ!W6</f>
        <v>1.76</v>
      </c>
      <c r="AU10" s="35"/>
      <c r="AV10" s="35"/>
      <c r="AW10" s="35"/>
      <c r="AX10" s="35"/>
      <c r="AY10" s="35"/>
      <c r="AZ10" s="35"/>
      <c r="BA10" s="35"/>
      <c r="BB10" s="35">
        <f>データ!X6</f>
        <v>1342.05</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45</v>
      </c>
      <c r="O86" s="12" t="str">
        <f>データ!EO6</f>
        <v>【0.02】</v>
      </c>
    </row>
  </sheetData>
  <sheetProtection algorithmName="SHA-512" hashValue="xO+T3agoGLrBYHFki+++1fitRjDC6XQgQoGUz7oVfMSieqzELrxqARimNkZNl1IN1yo7397ZBG/NRqIuv92MyQ==" saltValue="IbScLhL0rSfykqaz5veq5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75051</v>
      </c>
      <c r="D6" s="19">
        <f t="shared" si="3"/>
        <v>47</v>
      </c>
      <c r="E6" s="19">
        <f t="shared" si="3"/>
        <v>17</v>
      </c>
      <c r="F6" s="19">
        <f t="shared" si="3"/>
        <v>5</v>
      </c>
      <c r="G6" s="19">
        <f t="shared" si="3"/>
        <v>0</v>
      </c>
      <c r="H6" s="19" t="str">
        <f t="shared" si="3"/>
        <v>福島県　古殿町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49.84</v>
      </c>
      <c r="Q6" s="20">
        <f t="shared" si="3"/>
        <v>100</v>
      </c>
      <c r="R6" s="20">
        <f t="shared" si="3"/>
        <v>4400</v>
      </c>
      <c r="S6" s="20">
        <f t="shared" si="3"/>
        <v>4774</v>
      </c>
      <c r="T6" s="20">
        <f t="shared" si="3"/>
        <v>163.29</v>
      </c>
      <c r="U6" s="20">
        <f t="shared" si="3"/>
        <v>29.24</v>
      </c>
      <c r="V6" s="20">
        <f t="shared" si="3"/>
        <v>2362</v>
      </c>
      <c r="W6" s="20">
        <f t="shared" si="3"/>
        <v>1.76</v>
      </c>
      <c r="X6" s="20">
        <f t="shared" si="3"/>
        <v>1342.05</v>
      </c>
      <c r="Y6" s="21">
        <f>IF(Y7="",NA(),Y7)</f>
        <v>98.86</v>
      </c>
      <c r="Z6" s="21">
        <f t="shared" ref="Z6:AH6" si="4">IF(Z7="",NA(),Z7)</f>
        <v>100.19</v>
      </c>
      <c r="AA6" s="21">
        <f t="shared" si="4"/>
        <v>73.739999999999995</v>
      </c>
      <c r="AB6" s="21">
        <f t="shared" si="4"/>
        <v>74</v>
      </c>
      <c r="AC6" s="21">
        <f t="shared" si="4"/>
        <v>108.5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335.2</v>
      </c>
      <c r="BG6" s="21">
        <f t="shared" ref="BG6:BO6" si="7">IF(BG7="",NA(),BG7)</f>
        <v>509.3</v>
      </c>
      <c r="BH6" s="20">
        <f t="shared" si="7"/>
        <v>0</v>
      </c>
      <c r="BI6" s="20">
        <f t="shared" si="7"/>
        <v>0</v>
      </c>
      <c r="BJ6" s="21">
        <f t="shared" si="7"/>
        <v>225.01</v>
      </c>
      <c r="BK6" s="21">
        <f t="shared" si="7"/>
        <v>789.46</v>
      </c>
      <c r="BL6" s="21">
        <f t="shared" si="7"/>
        <v>826.83</v>
      </c>
      <c r="BM6" s="21">
        <f t="shared" si="7"/>
        <v>867.83</v>
      </c>
      <c r="BN6" s="21">
        <f t="shared" si="7"/>
        <v>791.76</v>
      </c>
      <c r="BO6" s="21">
        <f t="shared" si="7"/>
        <v>900.82</v>
      </c>
      <c r="BP6" s="20" t="str">
        <f>IF(BP7="","",IF(BP7="-","【-】","【"&amp;SUBSTITUTE(TEXT(BP7,"#,##0.00"),"-","△")&amp;"】"))</f>
        <v>【809.19】</v>
      </c>
      <c r="BQ6" s="21">
        <f>IF(BQ7="",NA(),BQ7)</f>
        <v>96.66</v>
      </c>
      <c r="BR6" s="21">
        <f t="shared" ref="BR6:BZ6" si="8">IF(BR7="",NA(),BR7)</f>
        <v>92.6</v>
      </c>
      <c r="BS6" s="21">
        <f t="shared" si="8"/>
        <v>171.56</v>
      </c>
      <c r="BT6" s="21">
        <f t="shared" si="8"/>
        <v>173.65</v>
      </c>
      <c r="BU6" s="21">
        <f t="shared" si="8"/>
        <v>98.65</v>
      </c>
      <c r="BV6" s="21">
        <f t="shared" si="8"/>
        <v>57.77</v>
      </c>
      <c r="BW6" s="21">
        <f t="shared" si="8"/>
        <v>57.31</v>
      </c>
      <c r="BX6" s="21">
        <f t="shared" si="8"/>
        <v>57.08</v>
      </c>
      <c r="BY6" s="21">
        <f t="shared" si="8"/>
        <v>56.26</v>
      </c>
      <c r="BZ6" s="21">
        <f t="shared" si="8"/>
        <v>52.94</v>
      </c>
      <c r="CA6" s="20" t="str">
        <f>IF(CA7="","",IF(CA7="-","【-】","【"&amp;SUBSTITUTE(TEXT(CA7,"#,##0.00"),"-","△")&amp;"】"))</f>
        <v>【57.02】</v>
      </c>
      <c r="CB6" s="21">
        <f>IF(CB7="",NA(),CB7)</f>
        <v>199.67</v>
      </c>
      <c r="CC6" s="21">
        <f t="shared" ref="CC6:CK6" si="9">IF(CC7="",NA(),CC7)</f>
        <v>204.79</v>
      </c>
      <c r="CD6" s="21">
        <f t="shared" si="9"/>
        <v>108.63</v>
      </c>
      <c r="CE6" s="21">
        <f t="shared" si="9"/>
        <v>111.15</v>
      </c>
      <c r="CF6" s="21">
        <f t="shared" si="9"/>
        <v>199.14</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75.89</v>
      </c>
      <c r="CN6" s="21">
        <f t="shared" ref="CN6:CV6" si="10">IF(CN7="",NA(),CN7)</f>
        <v>75.03</v>
      </c>
      <c r="CO6" s="21">
        <f t="shared" si="10"/>
        <v>72.95</v>
      </c>
      <c r="CP6" s="21">
        <f t="shared" si="10"/>
        <v>70.38</v>
      </c>
      <c r="CQ6" s="21">
        <f t="shared" si="10"/>
        <v>70.62</v>
      </c>
      <c r="CR6" s="21">
        <f t="shared" si="10"/>
        <v>50.68</v>
      </c>
      <c r="CS6" s="21">
        <f t="shared" si="10"/>
        <v>50.14</v>
      </c>
      <c r="CT6" s="21">
        <f t="shared" si="10"/>
        <v>54.83</v>
      </c>
      <c r="CU6" s="21">
        <f t="shared" si="10"/>
        <v>66.53</v>
      </c>
      <c r="CV6" s="21">
        <f t="shared" si="10"/>
        <v>52.35</v>
      </c>
      <c r="CW6" s="20" t="str">
        <f>IF(CW7="","",IF(CW7="-","【-】","【"&amp;SUBSTITUTE(TEXT(CW7,"#,##0.00"),"-","△")&amp;"】"))</f>
        <v>【52.55】</v>
      </c>
      <c r="CX6" s="21">
        <f>IF(CX7="",NA(),CX7)</f>
        <v>96.94</v>
      </c>
      <c r="CY6" s="21">
        <f t="shared" ref="CY6:DG6" si="11">IF(CY7="",NA(),CY7)</f>
        <v>88.99</v>
      </c>
      <c r="CZ6" s="21">
        <f t="shared" si="11"/>
        <v>89</v>
      </c>
      <c r="DA6" s="21">
        <f t="shared" si="11"/>
        <v>89.02</v>
      </c>
      <c r="DB6" s="21">
        <f t="shared" si="11"/>
        <v>88.99</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75051</v>
      </c>
      <c r="D7" s="23">
        <v>47</v>
      </c>
      <c r="E7" s="23">
        <v>17</v>
      </c>
      <c r="F7" s="23">
        <v>5</v>
      </c>
      <c r="G7" s="23">
        <v>0</v>
      </c>
      <c r="H7" s="23" t="s">
        <v>99</v>
      </c>
      <c r="I7" s="23" t="s">
        <v>100</v>
      </c>
      <c r="J7" s="23" t="s">
        <v>101</v>
      </c>
      <c r="K7" s="23" t="s">
        <v>102</v>
      </c>
      <c r="L7" s="23" t="s">
        <v>103</v>
      </c>
      <c r="M7" s="23" t="s">
        <v>104</v>
      </c>
      <c r="N7" s="24" t="s">
        <v>105</v>
      </c>
      <c r="O7" s="24" t="s">
        <v>106</v>
      </c>
      <c r="P7" s="24">
        <v>49.84</v>
      </c>
      <c r="Q7" s="24">
        <v>100</v>
      </c>
      <c r="R7" s="24">
        <v>4400</v>
      </c>
      <c r="S7" s="24">
        <v>4774</v>
      </c>
      <c r="T7" s="24">
        <v>163.29</v>
      </c>
      <c r="U7" s="24">
        <v>29.24</v>
      </c>
      <c r="V7" s="24">
        <v>2362</v>
      </c>
      <c r="W7" s="24">
        <v>1.76</v>
      </c>
      <c r="X7" s="24">
        <v>1342.05</v>
      </c>
      <c r="Y7" s="24">
        <v>98.86</v>
      </c>
      <c r="Z7" s="24">
        <v>100.19</v>
      </c>
      <c r="AA7" s="24">
        <v>73.739999999999995</v>
      </c>
      <c r="AB7" s="24">
        <v>74</v>
      </c>
      <c r="AC7" s="24">
        <v>108.5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335.2</v>
      </c>
      <c r="BG7" s="24">
        <v>509.3</v>
      </c>
      <c r="BH7" s="24">
        <v>0</v>
      </c>
      <c r="BI7" s="24">
        <v>0</v>
      </c>
      <c r="BJ7" s="24">
        <v>225.01</v>
      </c>
      <c r="BK7" s="24">
        <v>789.46</v>
      </c>
      <c r="BL7" s="24">
        <v>826.83</v>
      </c>
      <c r="BM7" s="24">
        <v>867.83</v>
      </c>
      <c r="BN7" s="24">
        <v>791.76</v>
      </c>
      <c r="BO7" s="24">
        <v>900.82</v>
      </c>
      <c r="BP7" s="24">
        <v>809.19</v>
      </c>
      <c r="BQ7" s="24">
        <v>96.66</v>
      </c>
      <c r="BR7" s="24">
        <v>92.6</v>
      </c>
      <c r="BS7" s="24">
        <v>171.56</v>
      </c>
      <c r="BT7" s="24">
        <v>173.65</v>
      </c>
      <c r="BU7" s="24">
        <v>98.65</v>
      </c>
      <c r="BV7" s="24">
        <v>57.77</v>
      </c>
      <c r="BW7" s="24">
        <v>57.31</v>
      </c>
      <c r="BX7" s="24">
        <v>57.08</v>
      </c>
      <c r="BY7" s="24">
        <v>56.26</v>
      </c>
      <c r="BZ7" s="24">
        <v>52.94</v>
      </c>
      <c r="CA7" s="24">
        <v>57.02</v>
      </c>
      <c r="CB7" s="24">
        <v>199.67</v>
      </c>
      <c r="CC7" s="24">
        <v>204.79</v>
      </c>
      <c r="CD7" s="24">
        <v>108.63</v>
      </c>
      <c r="CE7" s="24">
        <v>111.15</v>
      </c>
      <c r="CF7" s="24">
        <v>199.14</v>
      </c>
      <c r="CG7" s="24">
        <v>274.35000000000002</v>
      </c>
      <c r="CH7" s="24">
        <v>273.52</v>
      </c>
      <c r="CI7" s="24">
        <v>274.99</v>
      </c>
      <c r="CJ7" s="24">
        <v>282.08999999999997</v>
      </c>
      <c r="CK7" s="24">
        <v>303.27999999999997</v>
      </c>
      <c r="CL7" s="24">
        <v>273.68</v>
      </c>
      <c r="CM7" s="24">
        <v>75.89</v>
      </c>
      <c r="CN7" s="24">
        <v>75.03</v>
      </c>
      <c r="CO7" s="24">
        <v>72.95</v>
      </c>
      <c r="CP7" s="24">
        <v>70.38</v>
      </c>
      <c r="CQ7" s="24">
        <v>70.62</v>
      </c>
      <c r="CR7" s="24">
        <v>50.68</v>
      </c>
      <c r="CS7" s="24">
        <v>50.14</v>
      </c>
      <c r="CT7" s="24">
        <v>54.83</v>
      </c>
      <c r="CU7" s="24">
        <v>66.53</v>
      </c>
      <c r="CV7" s="24">
        <v>52.35</v>
      </c>
      <c r="CW7" s="24">
        <v>52.55</v>
      </c>
      <c r="CX7" s="24">
        <v>96.94</v>
      </c>
      <c r="CY7" s="24">
        <v>88.99</v>
      </c>
      <c r="CZ7" s="24">
        <v>89</v>
      </c>
      <c r="DA7" s="24">
        <v>89.02</v>
      </c>
      <c r="DB7" s="24">
        <v>88.99</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116</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2024-01-24T06:00:35Z</cp:lastPrinted>
  <dcterms:created xsi:type="dcterms:W3CDTF">2023-12-12T02:52:50Z</dcterms:created>
  <dcterms:modified xsi:type="dcterms:W3CDTF">2024-01-24T06:00:36Z</dcterms:modified>
  <cp:category/>
</cp:coreProperties>
</file>