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929FEB7A-2BA3-413B-B6ED-8238C7878244}" xr6:coauthVersionLast="47" xr6:coauthVersionMax="47" xr10:uidLastSave="{00000000-0000-0000-0000-000000000000}"/>
  <workbookProtection workbookAlgorithmName="SHA-512" workbookHashValue="O2sWVhWntxs9N+opCJV3p2vlsB2tp2JBM7Lmekmhcgj4glZUX31JQvK7cZr3+wH7r3f73GKm1lYd6o9OjM3WXA==" workbookSaltValue="ZVyRbcq4WcooANEWGuYh5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AL8" i="4" s="1"/>
  <c r="R6" i="5"/>
  <c r="Q6" i="5"/>
  <c r="W10" i="4" s="1"/>
  <c r="P6" i="5"/>
  <c r="O6" i="5"/>
  <c r="I10" i="4" s="1"/>
  <c r="N6" i="5"/>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BB10" i="4"/>
  <c r="AL10" i="4"/>
  <c r="AD10" i="4"/>
  <c r="P10" i="4"/>
  <c r="B10" i="4"/>
  <c r="AD8" i="4"/>
  <c r="W8" i="4"/>
  <c r="I8" i="4"/>
  <c r="B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<sst xmlns="http://schemas.openxmlformats.org/spreadsheetml/2006/main" count="236" uniqueCount="119">
  <si>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</si>
  <si>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</si>
  <si>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</si>
  <si>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</si>
  <si>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</si>
  <si>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</si>
  <si>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</si>
  <si>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</si>
  <si>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</si>
  <si>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</si>
  <si>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</si>
  <si>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</si>
  <si>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</si>
  <si>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</si>
  <si>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</si>
  <si>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</si>
  <si>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</si>
  <si>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</si>
  <si>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</si>
  <si>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</si>
  <si>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</si>
  <si>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</si>
  <si>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</si>
  <si>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</si>
  <si>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</si>
  <si>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</si>
  <si>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</si>
  <si>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</si>
  <si>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</si>
  <si>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</si>
  <si>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</si>
  <si>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</si>
  <si>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</si>
  <si>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</si>
  <si>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</si>
  <si>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</si>
  <si>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</si>
  <si>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</si>
  <si>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</si>
  <si>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</si>
  <si>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</si>
  <si>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</si>
  <si>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</si>
  <si>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</si>
  <si>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</si>
  <si>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</si>
  <si>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</si>
  <si>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</si>
  <si>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</si>
  <si>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</si>
  <si>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</si>
  <si>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</si>
  <si>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</si>
  <si>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</si>
  <si>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</si>
  <si>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</si>
  <si>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</si>
  <si>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</si>
  <si>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</si>
  <si>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</si>
  <si>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</si>
  <si>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</si>
  <si>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</si>
  <si>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</si>
  <si>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</si>
  <si>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</si>
  <si>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</si>
  <si>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</si>
  <si>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</si>
  <si>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</si>
  <si>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</si>
  <si>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</si>
  <si>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</si>
  <si>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</si>
  <si>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</si>
  <si>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</si>
  <si>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</si>
  <si>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</si>
  <si>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</si>
  <si>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</si>
  <si>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</si>
  <si>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</si>
  <si>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</si>
  <si>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</si>
  <si>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</si>
  <si>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</si>
  <si>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</si>
  <si>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</si>
  <si>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</si>
  <si>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</si>
  <si>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</si>
  <si>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</si>
  <si>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</si>
  <si>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</si>
  <si>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</si>
  <si>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</si>
  <si>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</si>
  <si>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</si>
  <si>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</si>
  <si>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</si>
  <si>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</si>
  <si>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</si>
  <si>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</si>
  <si>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</si>
  <si>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</si>
  <si>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</si>
  <si>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</si>
  <si>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</si>
  <si>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</si>
  <si>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</si>
  <si>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</si>
  <si>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</si>
  <si>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</si>
  <si>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</si>
  <si>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</si>
  <si>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</si>
  <si>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収益的収支比率については、概ね100％前後で推移しており、一定の健全性を維持していると思われる。
　経費回収率については、汚水処理経費のほとんどを使用料以外の収入により賄っている状況である。そのため、汚水処理経費の削減に努め財源を確保していく必要がある。
　汚水処理原価については、類似団体平均値と比べて高い値となっており、効率的な汚水処理が実施されているとは言えない。今後は維持管理費の削減に向けた取組をする必要がある。
　施設利用率、水洗化率については、類似団体平均値と比べ低い値となっている。これは接続人口の減少や、それに伴う使用料収入の不足が要因であると考えられる。</t>
    <rPh sb="1" eb="8">
      <t>シュウエキテキシュウシヒリツ</t>
    </rPh>
    <rPh sb="14" eb="15">
      <t>オオム</t>
    </rPh>
    <rPh sb="20" eb="22">
      <t>ゼンゴ</t>
    </rPh>
    <rPh sb="23" eb="25">
      <t>スイイ</t>
    </rPh>
    <rPh sb="30" eb="32">
      <t>イッテイ</t>
    </rPh>
    <rPh sb="33" eb="36">
      <t>ケンゼンセイ</t>
    </rPh>
    <rPh sb="37" eb="39">
      <t>イジ</t>
    </rPh>
    <rPh sb="44" eb="45">
      <t>オモ</t>
    </rPh>
    <rPh sb="51" eb="56">
      <t>ケイヒカイシュウリツ</t>
    </rPh>
    <rPh sb="62" eb="68">
      <t>オスイショリケイヒ</t>
    </rPh>
    <rPh sb="74" eb="79">
      <t>シヨウリョウイガイ</t>
    </rPh>
    <rPh sb="80" eb="82">
      <t>シュウニュウ</t>
    </rPh>
    <rPh sb="85" eb="86">
      <t>マカナ</t>
    </rPh>
    <rPh sb="90" eb="92">
      <t>ジョウキョウ</t>
    </rPh>
    <rPh sb="101" eb="107">
      <t>オスイショリケイヒ</t>
    </rPh>
    <rPh sb="108" eb="110">
      <t>サクゲン</t>
    </rPh>
    <rPh sb="111" eb="112">
      <t>ツト</t>
    </rPh>
    <rPh sb="113" eb="115">
      <t>ザイゲン</t>
    </rPh>
    <rPh sb="116" eb="118">
      <t>カクホ</t>
    </rPh>
    <rPh sb="122" eb="124">
      <t>ヒツヨウ</t>
    </rPh>
    <rPh sb="130" eb="132">
      <t>オスイ</t>
    </rPh>
    <rPh sb="132" eb="136">
      <t>ショリゲンカ</t>
    </rPh>
    <rPh sb="142" eb="146">
      <t>ルイジダンタイ</t>
    </rPh>
    <rPh sb="146" eb="149">
      <t>ヘイキンチ</t>
    </rPh>
    <rPh sb="150" eb="151">
      <t>クラ</t>
    </rPh>
    <rPh sb="153" eb="154">
      <t>タカ</t>
    </rPh>
    <rPh sb="155" eb="156">
      <t>アタイ</t>
    </rPh>
    <rPh sb="163" eb="166">
      <t>コウリツテキ</t>
    </rPh>
    <rPh sb="167" eb="171">
      <t>オスイショリ</t>
    </rPh>
    <rPh sb="172" eb="174">
      <t>ジッシ</t>
    </rPh>
    <rPh sb="181" eb="182">
      <t>イ</t>
    </rPh>
    <rPh sb="186" eb="188">
      <t>コンゴ</t>
    </rPh>
    <rPh sb="189" eb="194">
      <t>イジカンリヒ</t>
    </rPh>
    <rPh sb="195" eb="197">
      <t>サクゲン</t>
    </rPh>
    <rPh sb="198" eb="199">
      <t>ム</t>
    </rPh>
    <rPh sb="201" eb="203">
      <t>トリクミ</t>
    </rPh>
    <rPh sb="206" eb="208">
      <t>ヒツヨウ</t>
    </rPh>
    <rPh sb="214" eb="219">
      <t>シセツリヨウリツ</t>
    </rPh>
    <rPh sb="220" eb="224">
      <t>スイセンカリツ</t>
    </rPh>
    <rPh sb="230" eb="237">
      <t>ルイジダンタイヘイキンチ</t>
    </rPh>
    <rPh sb="238" eb="239">
      <t>クラ</t>
    </rPh>
    <rPh sb="240" eb="241">
      <t>ヒク</t>
    </rPh>
    <rPh sb="242" eb="243">
      <t>アタイ</t>
    </rPh>
    <rPh sb="253" eb="257">
      <t>セツゾクジンコウ</t>
    </rPh>
    <rPh sb="258" eb="260">
      <t>ゲンショウ</t>
    </rPh>
    <rPh sb="265" eb="266">
      <t>トモナ</t>
    </rPh>
    <rPh sb="267" eb="272">
      <t>シヨウリョウシュウニュウ</t>
    </rPh>
    <rPh sb="273" eb="275">
      <t>フソク</t>
    </rPh>
    <rPh sb="276" eb="278">
      <t>ヨウイン</t>
    </rPh>
    <rPh sb="282" eb="283">
      <t>カンガ</t>
    </rPh>
    <phoneticPr fontId="4"/>
  </si>
  <si>
    <t>　当該施設は平成22年以降管渠工事を行っていないが、管渠老朽化率の観点からも早急な改築等の必要性は低いと考えられる。今後は施設管理委託業との連絡を密に行い、必要があれば早急に改善作業を行う。</t>
    <rPh sb="1" eb="5">
      <t>トウガイシセツ</t>
    </rPh>
    <rPh sb="6" eb="8">
      <t>ヘイセイ</t>
    </rPh>
    <rPh sb="10" eb="13">
      <t>ネンイコウ</t>
    </rPh>
    <rPh sb="13" eb="17">
      <t>カンキョコウジ</t>
    </rPh>
    <rPh sb="18" eb="19">
      <t>オコナ</t>
    </rPh>
    <rPh sb="26" eb="28">
      <t>カンキョ</t>
    </rPh>
    <rPh sb="28" eb="32">
      <t>ロウキュウカリツ</t>
    </rPh>
    <rPh sb="33" eb="35">
      <t>カンテン</t>
    </rPh>
    <rPh sb="38" eb="40">
      <t>ソウキュウ</t>
    </rPh>
    <rPh sb="41" eb="44">
      <t>カイチクトウ</t>
    </rPh>
    <rPh sb="45" eb="48">
      <t>ヒツヨウセイ</t>
    </rPh>
    <rPh sb="49" eb="50">
      <t>ヒク</t>
    </rPh>
    <rPh sb="52" eb="53">
      <t>カンガ</t>
    </rPh>
    <rPh sb="58" eb="60">
      <t>コンゴ</t>
    </rPh>
    <rPh sb="61" eb="65">
      <t>シセツカンリ</t>
    </rPh>
    <rPh sb="65" eb="68">
      <t>イタクギョウ</t>
    </rPh>
    <rPh sb="70" eb="72">
      <t>レンラク</t>
    </rPh>
    <rPh sb="73" eb="74">
      <t>ミツ</t>
    </rPh>
    <rPh sb="75" eb="76">
      <t>オコナ</t>
    </rPh>
    <rPh sb="78" eb="80">
      <t>ヒツヨウ</t>
    </rPh>
    <rPh sb="84" eb="86">
      <t>ソウキュウ</t>
    </rPh>
    <rPh sb="87" eb="91">
      <t>カイゼンサギョウ</t>
    </rPh>
    <rPh sb="92" eb="93">
      <t>オコナ</t>
    </rPh>
    <phoneticPr fontId="4"/>
  </si>
  <si>
    <t>　当該施設については、使用料からの収入のみでは健全な経営ができず、一般会計からの繰入金で経営を続けている状況である。
　今後は汚水処理経費や維持管理経費の削減に向けた取組をするとともに、使用料の収入を増やすため、未接続宅に対する戸別訪問や、総会時に加入促進の依頼を行い接続に対する動向を伺うとともに、地元排水業者からも啓発活動を依頼するなど接続人口の増加活動に努めていきたい。</t>
    <rPh sb="1" eb="5">
      <t>トウガイシセツ</t>
    </rPh>
    <rPh sb="11" eb="14">
      <t>シヨウリョウ</t>
    </rPh>
    <rPh sb="17" eb="19">
      <t>シュウニュウ</t>
    </rPh>
    <rPh sb="23" eb="25">
      <t>ケンゼン</t>
    </rPh>
    <rPh sb="26" eb="28">
      <t>ケイエイ</t>
    </rPh>
    <rPh sb="33" eb="37">
      <t>イッパンカイケイ</t>
    </rPh>
    <rPh sb="40" eb="43">
      <t>クリイレキン</t>
    </rPh>
    <rPh sb="44" eb="46">
      <t>ケイエイ</t>
    </rPh>
    <rPh sb="47" eb="48">
      <t>ツヅ</t>
    </rPh>
    <rPh sb="52" eb="54">
      <t>ジョウキョウ</t>
    </rPh>
    <rPh sb="60" eb="62">
      <t>コンゴ</t>
    </rPh>
    <rPh sb="63" eb="69">
      <t>オスイショリケイヒ</t>
    </rPh>
    <rPh sb="70" eb="76">
      <t>イジカンリケイヒ</t>
    </rPh>
    <rPh sb="77" eb="79">
      <t>サクゲン</t>
    </rPh>
    <rPh sb="80" eb="81">
      <t>ム</t>
    </rPh>
    <rPh sb="83" eb="84">
      <t>ト</t>
    </rPh>
    <rPh sb="84" eb="85">
      <t>ク</t>
    </rPh>
    <rPh sb="93" eb="96">
      <t>シヨウリョウ</t>
    </rPh>
    <rPh sb="97" eb="99">
      <t>シュウニュウ</t>
    </rPh>
    <rPh sb="100" eb="101">
      <t>フ</t>
    </rPh>
    <rPh sb="106" eb="110">
      <t>ミセツゾクタク</t>
    </rPh>
    <rPh sb="111" eb="112">
      <t>タイ</t>
    </rPh>
    <rPh sb="114" eb="118">
      <t>コベツホウモン</t>
    </rPh>
    <rPh sb="120" eb="123">
      <t>ソウカイジ</t>
    </rPh>
    <rPh sb="124" eb="128">
      <t>カニュウソクシン</t>
    </rPh>
    <rPh sb="129" eb="131">
      <t>イライ</t>
    </rPh>
    <rPh sb="132" eb="133">
      <t>オコナ</t>
    </rPh>
    <rPh sb="134" eb="136">
      <t>セツゾク</t>
    </rPh>
    <rPh sb="137" eb="138">
      <t>タイ</t>
    </rPh>
    <rPh sb="140" eb="142">
      <t>ドウコウ</t>
    </rPh>
    <rPh sb="143" eb="144">
      <t>ウカガ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</si>
</sst>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9E-4B02-B52E-75082B2804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0.25</c:v>
                </c:pt>
                <c:pt idx="3">
                  <c:v>0.05</c:v>
                </c:pt>
                <c:pt idx="4">
                  <c:v>0.03</c:v>
                </c:pt>
              </c:numCache>
            </c:numRef>
          </c:val>
          <c:smooth val="0"/>
          <c:extLst>
            <c:ext xmlns:c16="http://schemas.microsoft.com/office/drawing/2014/chart" uri="{C3380CC4-5D6E-409C-BE32-E72D297353CC}">
              <c16:uniqueId val="{00000001-CB9E-4B02-B52E-75082B2804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109.3</c:v>
                </c:pt>
                <c:pt idx="1">
                  <c:v>9.3000000000000007</c:v>
                </c:pt>
                <c:pt idx="2">
                  <c:v>11.63</c:v>
                </c:pt>
                <c:pt idx="3">
                  <c:v>18.600000000000001</c:v>
                </c:pt>
                <c:pt idx="4">
                  <c:v>34.880000000000003</c:v>
                </c:pt>
              </c:numCache>
            </c:numRef>
          </c:val>
          <c:extLst>
            <c:ext xmlns:c16="http://schemas.microsoft.com/office/drawing/2014/chart" uri="{C3380CC4-5D6E-409C-BE32-E72D297353CC}">
              <c16:uniqueId val="{00000000-61C0-42B2-A56C-37E489A6CFD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43.38</c:v>
                </c:pt>
                <c:pt idx="1">
                  <c:v>50.14</c:v>
                </c:pt>
                <c:pt idx="2">
                  <c:v>54.83</c:v>
                </c:pt>
                <c:pt idx="3">
                  <c:v>66.53</c:v>
                </c:pt>
                <c:pt idx="4">
                  <c:v>52.35</c:v>
                </c:pt>
              </c:numCache>
            </c:numRef>
          </c:val>
          <c:smooth val="0"/>
          <c:extLst>
            <c:ext xmlns:c16="http://schemas.microsoft.com/office/drawing/2014/chart" uri="{C3380CC4-5D6E-409C-BE32-E72D297353CC}">
              <c16:uniqueId val="{00000001-61C0-42B2-A56C-37E489A6CFD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53.41</c:v>
                </c:pt>
                <c:pt idx="1">
                  <c:v>58.89</c:v>
                </c:pt>
                <c:pt idx="2">
                  <c:v>60</c:v>
                </c:pt>
                <c:pt idx="3">
                  <c:v>60.87</c:v>
                </c:pt>
                <c:pt idx="4">
                  <c:v>68.180000000000007</c:v>
                </c:pt>
              </c:numCache>
            </c:numRef>
          </c:val>
          <c:extLst>
            <c:ext xmlns:c16="http://schemas.microsoft.com/office/drawing/2014/chart" uri="{C3380CC4-5D6E-409C-BE32-E72D297353CC}">
              <c16:uniqueId val="{00000000-7FF2-44E5-9F03-C919971BFF3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62.02</c:v>
                </c:pt>
                <c:pt idx="1">
                  <c:v>84.98</c:v>
                </c:pt>
                <c:pt idx="2">
                  <c:v>84.7</c:v>
                </c:pt>
                <c:pt idx="3">
                  <c:v>84.67</c:v>
                </c:pt>
                <c:pt idx="4">
                  <c:v>84.39</c:v>
                </c:pt>
              </c:numCache>
            </c:numRef>
          </c:val>
          <c:smooth val="0"/>
          <c:extLst>
            <c:ext xmlns:c16="http://schemas.microsoft.com/office/drawing/2014/chart" uri="{C3380CC4-5D6E-409C-BE32-E72D297353CC}">
              <c16:uniqueId val="{00000001-7FF2-44E5-9F03-C919971BFF3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97.74</c:v>
                </c:pt>
                <c:pt idx="1">
                  <c:v>101.13</c:v>
                </c:pt>
                <c:pt idx="2">
                  <c:v>100.65</c:v>
                </c:pt>
                <c:pt idx="3">
                  <c:v>96.82</c:v>
                </c:pt>
                <c:pt idx="4">
                  <c:v>98.79</c:v>
                </c:pt>
              </c:numCache>
            </c:numRef>
          </c:val>
          <c:extLst>
            <c:ext xmlns:c16="http://schemas.microsoft.com/office/drawing/2014/chart" uri="{C3380CC4-5D6E-409C-BE32-E72D297353CC}">
              <c16:uniqueId val="{00000000-DDD2-4883-8F08-D75272CE8F0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D2-4883-8F08-D75272CE8F0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70-4D9B-B39A-18193420E13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70-4D9B-B39A-18193420E13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EF-4666-94AF-A8B46150880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EF-4666-94AF-A8B46150880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70-4778-83D1-DFFAEABC5E1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70-4778-83D1-DFFAEABC5E1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8A-4812-B4B4-17716B0A169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8A-4812-B4B4-17716B0A169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3B-4D61-B0A1-1933E2FAEB7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713.28</c:v>
                </c:pt>
                <c:pt idx="1">
                  <c:v>826.83</c:v>
                </c:pt>
                <c:pt idx="2">
                  <c:v>867.83</c:v>
                </c:pt>
                <c:pt idx="3">
                  <c:v>791.76</c:v>
                </c:pt>
                <c:pt idx="4">
                  <c:v>900.82</c:v>
                </c:pt>
              </c:numCache>
            </c:numRef>
          </c:val>
          <c:smooth val="0"/>
          <c:extLst>
            <c:ext xmlns:c16="http://schemas.microsoft.com/office/drawing/2014/chart" uri="{C3380CC4-5D6E-409C-BE32-E72D297353CC}">
              <c16:uniqueId val="{00000001-BE3B-4D61-B0A1-1933E2FAEB7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16.37</c:v>
                </c:pt>
                <c:pt idx="1">
                  <c:v>37.89</c:v>
                </c:pt>
                <c:pt idx="2">
                  <c:v>40.299999999999997</c:v>
                </c:pt>
                <c:pt idx="3">
                  <c:v>38.82</c:v>
                </c:pt>
                <c:pt idx="4">
                  <c:v>28.92</c:v>
                </c:pt>
              </c:numCache>
            </c:numRef>
          </c:val>
          <c:extLst>
            <c:ext xmlns:c16="http://schemas.microsoft.com/office/drawing/2014/chart" uri="{C3380CC4-5D6E-409C-BE32-E72D297353CC}">
              <c16:uniqueId val="{00000000-811F-427C-A07D-B7059AB29FA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40.75</c:v>
                </c:pt>
                <c:pt idx="1">
                  <c:v>57.31</c:v>
                </c:pt>
                <c:pt idx="2">
                  <c:v>57.08</c:v>
                </c:pt>
                <c:pt idx="3">
                  <c:v>56.26</c:v>
                </c:pt>
                <c:pt idx="4">
                  <c:v>52.94</c:v>
                </c:pt>
              </c:numCache>
            </c:numRef>
          </c:val>
          <c:smooth val="0"/>
          <c:extLst>
            <c:ext xmlns:c16="http://schemas.microsoft.com/office/drawing/2014/chart" uri="{C3380CC4-5D6E-409C-BE32-E72D297353CC}">
              <c16:uniqueId val="{00000001-811F-427C-A07D-B7059AB29FA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535.62</c:v>
                </c:pt>
                <c:pt idx="1">
                  <c:v>1458.98</c:v>
                </c:pt>
                <c:pt idx="2">
                  <c:v>1109.58</c:v>
                </c:pt>
                <c:pt idx="3">
                  <c:v>732.85</c:v>
                </c:pt>
                <c:pt idx="4">
                  <c:v>813.43</c:v>
                </c:pt>
              </c:numCache>
            </c:numRef>
          </c:val>
          <c:extLst>
            <c:ext xmlns:c16="http://schemas.microsoft.com/office/drawing/2014/chart" uri="{C3380CC4-5D6E-409C-BE32-E72D297353CC}">
              <c16:uniqueId val="{00000000-F7B1-4D12-84CA-8035A5552A0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311.70999999999998</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7B1-4D12-84CA-8035A5552A0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浅川町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5984</v>
      </c>
      <c r="AM8" s="37"/>
      <c r="AN8" s="37"/>
      <c r="AO8" s="37"/>
      <c r="AP8" s="37"/>
      <c r="AQ8" s="37"/>
      <c r="AR8" s="37"/>
      <c r="AS8" s="37"/>
      <c r="AT8" s="38">
        <f>データ!T6</f>
        <v>37.43</v>
      </c>
      <c r="AU8" s="38"/>
      <c r="AV8" s="38"/>
      <c r="AW8" s="38"/>
      <c r="AX8" s="38"/>
      <c r="AY8" s="38"/>
      <c r="AZ8" s="38"/>
      <c r="BA8" s="38"/>
      <c r="BB8" s="38">
        <f>データ!U6</f>
        <v>159.87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1.48</v>
      </c>
      <c r="Q10" s="38"/>
      <c r="R10" s="38"/>
      <c r="S10" s="38"/>
      <c r="T10" s="38"/>
      <c r="U10" s="38"/>
      <c r="V10" s="38"/>
      <c r="W10" s="38">
        <f>データ!Q6</f>
        <v>100</v>
      </c>
      <c r="X10" s="38"/>
      <c r="Y10" s="38"/>
      <c r="Z10" s="38"/>
      <c r="AA10" s="38"/>
      <c r="AB10" s="38"/>
      <c r="AC10" s="38"/>
      <c r="AD10" s="37">
        <f>データ!R6</f>
        <v>3675</v>
      </c>
      <c r="AE10" s="37"/>
      <c r="AF10" s="37"/>
      <c r="AG10" s="37"/>
      <c r="AH10" s="37"/>
      <c r="AI10" s="37"/>
      <c r="AJ10" s="37"/>
      <c r="AK10" s="2"/>
      <c r="AL10" s="37">
        <f>データ!V6</f>
        <v>88</v>
      </c>
      <c r="AM10" s="37"/>
      <c r="AN10" s="37"/>
      <c r="AO10" s="37"/>
      <c r="AP10" s="37"/>
      <c r="AQ10" s="37"/>
      <c r="AR10" s="37"/>
      <c r="AS10" s="37"/>
      <c r="AT10" s="38">
        <f>データ!W6</f>
        <v>0.08</v>
      </c>
      <c r="AU10" s="38"/>
      <c r="AV10" s="38"/>
      <c r="AW10" s="38"/>
      <c r="AX10" s="38"/>
      <c r="AY10" s="38"/>
      <c r="AZ10" s="38"/>
      <c r="BA10" s="38"/>
      <c r="BB10" s="38">
        <f>データ!X6</f>
        <v>1100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2Hyh02EwOXyqISpDnu9LmnN6RlO/ZnUa1jzjCBDyxl9jJb8mvJabwbd69FgZ30DaqxIzQpHU/JpSSZxYSTlkMw==" saltValue="0Kxob4ybNOOlFd9TBILe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75043</v>
      </c>
      <c r="D6" s="19">
        <f t="shared" si="3"/>
        <v>47</v>
      </c>
      <c r="E6" s="19">
        <f t="shared" si="3"/>
        <v>17</v>
      </c>
      <c r="F6" s="19">
        <f t="shared" si="3"/>
        <v>5</v>
      </c>
      <c r="G6" s="19">
        <f t="shared" si="3"/>
        <v>0</v>
      </c>
      <c r="H6" s="19" t="str">
        <f t="shared" si="3"/>
        <v>福島県　浅川町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1.48</v>
      </c>
      <c r="Q6" s="20">
        <f t="shared" si="3"/>
        <v>100</v>
      </c>
      <c r="R6" s="20">
        <f t="shared" si="3"/>
        <v>3675</v>
      </c>
      <c r="S6" s="20">
        <f t="shared" si="3"/>
        <v>5984</v>
      </c>
      <c r="T6" s="20">
        <f t="shared" si="3"/>
        <v>37.43</v>
      </c>
      <c r="U6" s="20">
        <f t="shared" si="3"/>
        <v>159.87</v>
      </c>
      <c r="V6" s="20">
        <f t="shared" si="3"/>
        <v>88</v>
      </c>
      <c r="W6" s="20">
        <f t="shared" si="3"/>
        <v>0.08</v>
      </c>
      <c r="X6" s="20">
        <f t="shared" si="3"/>
        <v>1100</v>
      </c>
      <c r="Y6" s="21">
        <f>IF(Y7="",NA(),Y7)</f>
        <v>97.74</v>
      </c>
      <c r="Z6" s="21">
        <f t="shared" ref="Z6:AH6" si="4">IF(Z7="",NA(),Z7)</f>
        <v>101.13</v>
      </c>
      <c r="AA6" s="21">
        <f t="shared" si="4"/>
        <v>100.65</v>
      </c>
      <c r="AB6" s="21">
        <f t="shared" si="4"/>
        <v>96.82</v>
      </c>
      <c r="AC6" s="21">
        <f t="shared" si="4"/>
        <v>98.79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713.28</v>
      </c>
      <c r="BL6" s="21">
        <f t="shared" si="7"/>
        <v>826.83</v>
      </c>
      <c r="BM6" s="21">
        <f t="shared" si="7"/>
        <v>867.83</v>
      </c>
      <c r="BN6" s="21">
        <f t="shared" si="7"/>
        <v>791.76</v>
      </c>
      <c r="BO6" s="21">
        <f t="shared" si="7"/>
        <v>900.82</v>
      </c>
      <c r="BP6" s="20" t="str">
        <f>IF(BP7="","",IF(BP7="-","【-】","【"&amp;SUBSTITUTE(TEXT(BP7,"#,##0.00"),"-","△")&amp;"】"))</f>
        <v>【809.19】</v>
      </c>
      <c r="BQ6" s="21">
        <f>IF(BQ7="",NA(),BQ7)</f>
        <v>16.37</v>
      </c>
      <c r="BR6" s="21">
        <f t="shared" ref="BR6:BZ6" si="8">IF(BR7="",NA(),BR7)</f>
        <v>37.89</v>
      </c>
      <c r="BS6" s="21">
        <f t="shared" si="8"/>
        <v>40.299999999999997</v>
      </c>
      <c r="BT6" s="21">
        <f t="shared" si="8"/>
        <v>38.82</v>
      </c>
      <c r="BU6" s="21">
        <f t="shared" si="8"/>
        <v>28.92</v>
      </c>
      <c r="BV6" s="21">
        <f t="shared" si="8"/>
        <v>40.75</v>
      </c>
      <c r="BW6" s="21">
        <f t="shared" si="8"/>
        <v>57.31</v>
      </c>
      <c r="BX6" s="21">
        <f t="shared" si="8"/>
        <v>57.08</v>
      </c>
      <c r="BY6" s="21">
        <f t="shared" si="8"/>
        <v>56.26</v>
      </c>
      <c r="BZ6" s="21">
        <f t="shared" si="8"/>
        <v>52.94</v>
      </c>
      <c r="CA6" s="20" t="str">
        <f>IF(CA7="","",IF(CA7="-","【-】","【"&amp;SUBSTITUTE(TEXT(CA7,"#,##0.00"),"-","△")&amp;"】"))</f>
        <v>【57.02】</v>
      </c>
      <c r="CB6" s="21">
        <f>IF(CB7="",NA(),CB7)</f>
        <v>535.62</v>
      </c>
      <c r="CC6" s="21">
        <f t="shared" ref="CC6:CK6" si="9">IF(CC7="",NA(),CC7)</f>
        <v>1458.98</v>
      </c>
      <c r="CD6" s="21">
        <f t="shared" si="9"/>
        <v>1109.58</v>
      </c>
      <c r="CE6" s="21">
        <f t="shared" si="9"/>
        <v>732.85</v>
      </c>
      <c r="CF6" s="21">
        <f t="shared" si="9"/>
        <v>813.43</v>
      </c>
      <c r="CG6" s="21">
        <f t="shared" si="9"/>
        <v>311.70999999999998</v>
      </c>
      <c r="CH6" s="21">
        <f t="shared" si="9"/>
        <v>273.52</v>
      </c>
      <c r="CI6" s="21">
        <f t="shared" si="9"/>
        <v>274.99</v>
      </c>
      <c r="CJ6" s="21">
        <f t="shared" si="9"/>
        <v>282.08999999999997</v>
      </c>
      <c r="CK6" s="21">
        <f t="shared" si="9"/>
        <v>303.27999999999997</v>
      </c>
      <c r="CL6" s="20" t="str">
        <f>IF(CL7="","",IF(CL7="-","【-】","【"&amp;SUBSTITUTE(TEXT(CL7,"#,##0.00"),"-","△")&amp;"】"))</f>
        <v>【273.68】</v>
      </c>
      <c r="CM6" s="21">
        <f>IF(CM7="",NA(),CM7)</f>
        <v>109.3</v>
      </c>
      <c r="CN6" s="21">
        <f t="shared" ref="CN6:CV6" si="10">IF(CN7="",NA(),CN7)</f>
        <v>9.3000000000000007</v>
      </c>
      <c r="CO6" s="21">
        <f t="shared" si="10"/>
        <v>11.63</v>
      </c>
      <c r="CP6" s="21">
        <f t="shared" si="10"/>
        <v>18.600000000000001</v>
      </c>
      <c r="CQ6" s="21">
        <f t="shared" si="10"/>
        <v>34.880000000000003</v>
      </c>
      <c r="CR6" s="21">
        <f t="shared" si="10"/>
        <v>43.38</v>
      </c>
      <c r="CS6" s="21">
        <f t="shared" si="10"/>
        <v>50.14</v>
      </c>
      <c r="CT6" s="21">
        <f t="shared" si="10"/>
        <v>54.83</v>
      </c>
      <c r="CU6" s="21">
        <f t="shared" si="10"/>
        <v>66.53</v>
      </c>
      <c r="CV6" s="21">
        <f t="shared" si="10"/>
        <v>52.35</v>
      </c>
      <c r="CW6" s="20" t="str">
        <f>IF(CW7="","",IF(CW7="-","【-】","【"&amp;SUBSTITUTE(TEXT(CW7,"#,##0.00"),"-","△")&amp;"】"))</f>
        <v>【52.55】</v>
      </c>
      <c r="CX6" s="21">
        <f>IF(CX7="",NA(),CX7)</f>
        <v>53.41</v>
      </c>
      <c r="CY6" s="21">
        <f t="shared" ref="CY6:DG6" si="11">IF(CY7="",NA(),CY7)</f>
        <v>58.89</v>
      </c>
      <c r="CZ6" s="21">
        <f t="shared" si="11"/>
        <v>60</v>
      </c>
      <c r="DA6" s="21">
        <f t="shared" si="11"/>
        <v>60.87</v>
      </c>
      <c r="DB6" s="21">
        <f t="shared" si="11"/>
        <v>68.180000000000007</v>
      </c>
      <c r="DC6" s="21">
        <f t="shared" si="11"/>
        <v>62.02</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75043</v>
      </c>
      <c r="D7" s="23">
        <v>47</v>
      </c>
      <c r="E7" s="23">
        <v>17</v>
      </c>
      <c r="F7" s="23">
        <v>5</v>
      </c>
      <c r="G7" s="23">
        <v>0</v>
      </c>
      <c r="H7" s="23" t="s">
        <v>98</v>
      </c>
      <c r="I7" s="23" t="s">
        <v>99</v>
      </c>
      <c r="J7" s="23" t="s">
        <v>100</v>
      </c>
      <c r="K7" s="23" t="s">
        <v>101</v>
      </c>
      <c r="L7" s="23" t="s">
        <v>102</v>
      </c>
      <c r="M7" s="23" t="s">
        <v>103</v>
      </c>
      <c r="N7" s="24" t="s">
        <v>104</v>
      </c>
      <c r="O7" s="24" t="s">
        <v>105</v>
      </c>
      <c r="P7" s="24">
        <v>1.48</v>
      </c>
      <c r="Q7" s="24">
        <v>100</v>
      </c>
      <c r="R7" s="24">
        <v>3675</v>
      </c>
      <c r="S7" s="24">
        <v>5984</v>
      </c>
      <c r="T7" s="24">
        <v>37.43</v>
      </c>
      <c r="U7" s="24">
        <v>159.87</v>
      </c>
      <c r="V7" s="24">
        <v>88</v>
      </c>
      <c r="W7" s="24">
        <v>0.08</v>
      </c>
      <c r="X7" s="24">
        <v>1100</v>
      </c>
      <c r="Y7" s="24">
        <v>97.74</v>
      </c>
      <c r="Z7" s="24">
        <v>101.13</v>
      </c>
      <c r="AA7" s="24">
        <v>100.65</v>
      </c>
      <c r="AB7" s="24">
        <v>96.82</v>
      </c>
      <c r="AC7" s="24">
        <v>98.79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713.28</v>
      </c>
      <c r="BL7" s="24">
        <v>826.83</v>
      </c>
      <c r="BM7" s="24">
        <v>867.83</v>
      </c>
      <c r="BN7" s="24">
        <v>791.76</v>
      </c>
      <c r="BO7" s="24">
        <v>900.82</v>
      </c>
      <c r="BP7" s="24">
        <v>809.19</v>
      </c>
      <c r="BQ7" s="24">
        <v>16.37</v>
      </c>
      <c r="BR7" s="24">
        <v>37.89</v>
      </c>
      <c r="BS7" s="24">
        <v>40.299999999999997</v>
      </c>
      <c r="BT7" s="24">
        <v>38.82</v>
      </c>
      <c r="BU7" s="24">
        <v>28.92</v>
      </c>
      <c r="BV7" s="24">
        <v>40.75</v>
      </c>
      <c r="BW7" s="24">
        <v>57.31</v>
      </c>
      <c r="BX7" s="24">
        <v>57.08</v>
      </c>
      <c r="BY7" s="24">
        <v>56.26</v>
      </c>
      <c r="BZ7" s="24">
        <v>52.94</v>
      </c>
      <c r="CA7" s="24">
        <v>57.02</v>
      </c>
      <c r="CB7" s="24">
        <v>535.62</v>
      </c>
      <c r="CC7" s="24">
        <v>1458.98</v>
      </c>
      <c r="CD7" s="24">
        <v>1109.58</v>
      </c>
      <c r="CE7" s="24">
        <v>732.85</v>
      </c>
      <c r="CF7" s="24">
        <v>813.43</v>
      </c>
      <c r="CG7" s="24">
        <v>311.70999999999998</v>
      </c>
      <c r="CH7" s="24">
        <v>273.52</v>
      </c>
      <c r="CI7" s="24">
        <v>274.99</v>
      </c>
      <c r="CJ7" s="24">
        <v>282.08999999999997</v>
      </c>
      <c r="CK7" s="24">
        <v>303.27999999999997</v>
      </c>
      <c r="CL7" s="24">
        <v>273.68</v>
      </c>
      <c r="CM7" s="24">
        <v>109.3</v>
      </c>
      <c r="CN7" s="24">
        <v>9.3000000000000007</v>
      </c>
      <c r="CO7" s="24">
        <v>11.63</v>
      </c>
      <c r="CP7" s="24">
        <v>18.600000000000001</v>
      </c>
      <c r="CQ7" s="24">
        <v>34.880000000000003</v>
      </c>
      <c r="CR7" s="24">
        <v>43.38</v>
      </c>
      <c r="CS7" s="24">
        <v>50.14</v>
      </c>
      <c r="CT7" s="24">
        <v>54.83</v>
      </c>
      <c r="CU7" s="24">
        <v>66.53</v>
      </c>
      <c r="CV7" s="24">
        <v>52.35</v>
      </c>
      <c r="CW7" s="24">
        <v>52.55</v>
      </c>
      <c r="CX7" s="24">
        <v>53.41</v>
      </c>
      <c r="CY7" s="24">
        <v>58.89</v>
      </c>
      <c r="CZ7" s="24">
        <v>60</v>
      </c>
      <c r="DA7" s="24">
        <v>60.87</v>
      </c>
      <c r="DB7" s="24">
        <v>68.180000000000007</v>
      </c>
      <c r="DC7" s="24">
        <v>62.02</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