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kuck12\共有データ\地域整備課共有\〇近内\"/>
    </mc:Choice>
  </mc:AlternateContent>
  <xr:revisionPtr revIDLastSave="0" documentId="13_ncr:1_{A98DCF9E-4D1C-4653-88DC-99B475CA36AD}" xr6:coauthVersionLast="47" xr6:coauthVersionMax="47" xr10:uidLastSave="{00000000-0000-0000-0000-000000000000}"/>
  <workbookProtection workbookAlgorithmName="SHA-512" workbookHashValue="vjlRpL8BhBca2nRRoj4FSL55JdJxxxs5UFXBI2lsRRLSFY238fJKJ47/GUnc7lFVxh9hX11lYY+YWwmV6yEKpQ==" workbookSaltValue="RZj51hzrufIJIKslE9jFKg==" workbookSpinCount="100000" lockStructure="1"/>
  <bookViews>
    <workbookView xWindow="-108" yWindow="-108" windowWidth="23256" windowHeight="12456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N85" i="4" s="1"/>
  <c r="EC6" i="5"/>
  <c r="EB6" i="5"/>
  <c r="EA6" i="5"/>
  <c r="DZ6" i="5"/>
  <c r="DY6" i="5"/>
  <c r="DX6" i="5"/>
  <c r="DW6" i="5"/>
  <c r="DV6" i="5"/>
  <c r="DU6" i="5"/>
  <c r="DT6" i="5"/>
  <c r="DS6" i="5"/>
  <c r="M85" i="4" s="1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I85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G85" i="4" s="1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L10" i="4" s="1"/>
  <c r="U6" i="5"/>
  <c r="T6" i="5"/>
  <c r="S6" i="5"/>
  <c r="R6" i="5"/>
  <c r="AD10" i="4" s="1"/>
  <c r="Q6" i="5"/>
  <c r="P6" i="5"/>
  <c r="O6" i="5"/>
  <c r="I10" i="4" s="1"/>
  <c r="N6" i="5"/>
  <c r="B10" i="4" s="1"/>
  <c r="M6" i="5"/>
  <c r="L6" i="5"/>
  <c r="K6" i="5"/>
  <c r="J6" i="5"/>
  <c r="I8" i="4" s="1"/>
  <c r="I6" i="5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L85" i="4"/>
  <c r="K85" i="4"/>
  <c r="H85" i="4"/>
  <c r="E85" i="4"/>
  <c r="BB10" i="4"/>
  <c r="AT10" i="4"/>
  <c r="W10" i="4"/>
  <c r="P10" i="4"/>
  <c r="BB8" i="4"/>
  <c r="AT8" i="4"/>
  <c r="AL8" i="4"/>
  <c r="AD8" i="4"/>
  <c r="W8" i="4"/>
  <c r="P8" i="4"/>
  <c r="B8" i="4"/>
</calcChain>
</file>

<file path=xl/sharedStrings.xml><?xml version="1.0" encoding="utf-8"?>
<sst xmlns="http://schemas.openxmlformats.org/spreadsheetml/2006/main" count="319" uniqueCount="116">
  <si>
    <t>経営比較分析表（令和4年度決算）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</si>
  <si>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</si>
  <si>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</si>
  <si>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</si>
  <si>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</si>
  <si>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</si>
  <si>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</si>
  <si>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</si>
  <si>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</si>
  <si>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</si>
  <si>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</si>
  <si>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</si>
  <si>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</si>
  <si>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</si>
  <si>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</si>
  <si>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</si>
  <si>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</si>
  <si>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</si>
  <si>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</si>
  <si>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</si>
  <si>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</si>
  <si>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</si>
  <si>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</si>
  <si>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令和4年度全国平均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</si>
  <si>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</si>
  <si>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</si>
  <si>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</si>
  <si>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</si>
  <si>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</si>
  <si>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</si>
  <si>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</si>
  <si>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</si>
  <si>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</si>
  <si>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</si>
  <si>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</si>
  <si>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</si>
  <si>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</si>
  <si>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</si>
  <si>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</si>
  <si>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</si>
  <si>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</si>
  <si>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</si>
  <si>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</si>
  <si>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</si>
  <si>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</si>
  <si>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</si>
  <si>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</si>
  <si>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</si>
  <si>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</si>
  <si>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</si>
  <si>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</si>
  <si>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</si>
  <si>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</si>
  <si>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</si>
  <si>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</si>
  <si>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</si>
  <si>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</si>
  <si>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</si>
  <si>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</si>
  <si>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</si>
  <si>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</si>
  <si>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</si>
  <si>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</si>
  <si>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</si>
  <si>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</si>
  <si>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</si>
  <si>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</si>
  <si>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</si>
  <si>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</si>
  <si>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</si>
  <si>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</si>
  <si>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</si>
  <si>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</si>
  <si>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</si>
  <si>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</si>
  <si>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</si>
  <si>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</si>
  <si>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</si>
  <si>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</si>
  <si>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</si>
  <si>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</si>
  <si>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</si>
  <si>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</si>
  <si>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</si>
  <si>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</si>
  <si>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</si>
  <si>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</si>
  <si>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</si>
  <si>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</si>
  <si>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</si>
  <si>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</si>
  <si>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</si>
  <si>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</si>
  <si>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</si>
  <si>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</si>
  <si>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玉川村</t>
  </si>
  <si>
    <t>法適用</t>
  </si>
  <si>
    <t>下水道事業</t>
  </si>
  <si>
    <t>農業集落排水</t>
  </si>
  <si>
    <t>F2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</si>
  <si>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</si>
  <si>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</si>
  <si>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</si>
  <si>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</si>
  <si>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</si>
  <si>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</si>
  <si>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</si>
  <si>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</si>
  <si>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</si>
  <si>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</si>
  <si>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</si>
  <si>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</si>
  <si>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</si>
  <si>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経営収支比率は100％を超えており、料金回収率は平均値よりも高い数字となっているが、残りは一般会計を頼っている経営となっている。
　施設利用率は平均より高いものの、汚水処理原価は平均より低くなっているため、経営の健全化を目指すのは料金の見直しが必要と考えられる。
　企業債の残高としては、新規地区を建設しているため、今後も増え続ける見込みである。
　水洗化率は平均値ではあるが、上に書いたように新規の地区を整備しているためパーセントは向上していくことが考えられる。</t>
    <rPh sb="0" eb="2">
      <t>ケイエイ</t>
    </rPh>
    <rPh sb="2" eb="4">
      <t>シュウシ</t>
    </rPh>
    <rPh sb="4" eb="6">
      <t>ヒリツ</t>
    </rPh>
    <rPh sb="12" eb="13">
      <t>コ</t>
    </rPh>
    <rPh sb="18" eb="22">
      <t>リョウキンカイシュウ</t>
    </rPh>
    <rPh sb="22" eb="23">
      <t>リツ</t>
    </rPh>
    <rPh sb="24" eb="27">
      <t>ヘイキンチ</t>
    </rPh>
    <rPh sb="30" eb="31">
      <t>タカ</t>
    </rPh>
    <rPh sb="32" eb="34">
      <t>スウジ</t>
    </rPh>
    <rPh sb="42" eb="43">
      <t>ノコ</t>
    </rPh>
    <rPh sb="45" eb="49">
      <t>イッパンカイケイ</t>
    </rPh>
    <rPh sb="50" eb="51">
      <t>タヨ</t>
    </rPh>
    <rPh sb="55" eb="57">
      <t>ケイエイ</t>
    </rPh>
    <rPh sb="66" eb="71">
      <t>シセツリヨウリツ</t>
    </rPh>
    <rPh sb="72" eb="74">
      <t>ヘイキン</t>
    </rPh>
    <rPh sb="76" eb="77">
      <t>タカ</t>
    </rPh>
    <rPh sb="82" eb="84">
      <t>オスイ</t>
    </rPh>
    <rPh sb="84" eb="86">
      <t>ショリ</t>
    </rPh>
    <rPh sb="86" eb="88">
      <t>ゲンカ</t>
    </rPh>
    <rPh sb="89" eb="91">
      <t>ヘイキン</t>
    </rPh>
    <rPh sb="93" eb="94">
      <t>ヒク</t>
    </rPh>
    <rPh sb="103" eb="105">
      <t>ケイエイ</t>
    </rPh>
    <rPh sb="106" eb="109">
      <t>ケンゼンカ</t>
    </rPh>
    <rPh sb="110" eb="112">
      <t>メザ</t>
    </rPh>
    <rPh sb="115" eb="117">
      <t>リョウキン</t>
    </rPh>
    <rPh sb="118" eb="120">
      <t>ミナオ</t>
    </rPh>
    <rPh sb="122" eb="124">
      <t>ヒツヨウ</t>
    </rPh>
    <rPh sb="125" eb="126">
      <t>カンガ</t>
    </rPh>
    <rPh sb="133" eb="136">
      <t>キギョウサイ</t>
    </rPh>
    <rPh sb="137" eb="139">
      <t>ザンダカ</t>
    </rPh>
    <rPh sb="144" eb="146">
      <t>シンキ</t>
    </rPh>
    <rPh sb="146" eb="148">
      <t>チク</t>
    </rPh>
    <rPh sb="149" eb="151">
      <t>ケンセツ</t>
    </rPh>
    <rPh sb="158" eb="160">
      <t>コンゴ</t>
    </rPh>
    <rPh sb="161" eb="162">
      <t>フ</t>
    </rPh>
    <rPh sb="163" eb="164">
      <t>ツヅ</t>
    </rPh>
    <rPh sb="166" eb="168">
      <t>ミコ</t>
    </rPh>
    <rPh sb="175" eb="178">
      <t>スイセンカ</t>
    </rPh>
    <rPh sb="178" eb="179">
      <t>リツ</t>
    </rPh>
    <rPh sb="180" eb="183">
      <t>ヘイキンチ</t>
    </rPh>
    <rPh sb="189" eb="190">
      <t>ウエ</t>
    </rPh>
    <rPh sb="191" eb="192">
      <t>カ</t>
    </rPh>
    <rPh sb="197" eb="199">
      <t>シンキ</t>
    </rPh>
    <rPh sb="200" eb="202">
      <t>チク</t>
    </rPh>
    <rPh sb="203" eb="205">
      <t>セイビ</t>
    </rPh>
    <rPh sb="217" eb="219">
      <t>コウジョウ</t>
    </rPh>
    <rPh sb="226" eb="227">
      <t>カンガ</t>
    </rPh>
    <phoneticPr fontId="4"/>
  </si>
  <si>
    <t>有形固定資産減価償却率は平均値を下回っている。
しかし、供用開始から２０年以上経過した施設もあるため、計画的な施設や管路等の更新を行っていきたい。</t>
    <rPh sb="0" eb="6">
      <t>ユウケイコテイシサン</t>
    </rPh>
    <rPh sb="6" eb="8">
      <t>ゲンカ</t>
    </rPh>
    <rPh sb="8" eb="10">
      <t>ショウキャク</t>
    </rPh>
    <rPh sb="10" eb="11">
      <t>リツ</t>
    </rPh>
    <rPh sb="12" eb="15">
      <t>ヘイキンチ</t>
    </rPh>
    <rPh sb="16" eb="18">
      <t>シタマワ</t>
    </rPh>
    <rPh sb="28" eb="32">
      <t>キョウヨウカイシ</t>
    </rPh>
    <rPh sb="36" eb="37">
      <t>ネン</t>
    </rPh>
    <rPh sb="37" eb="39">
      <t>イジョウ</t>
    </rPh>
    <rPh sb="39" eb="41">
      <t>ケイカ</t>
    </rPh>
    <rPh sb="43" eb="45">
      <t>シセツ</t>
    </rPh>
    <rPh sb="51" eb="54">
      <t>ケイカクテキ</t>
    </rPh>
    <rPh sb="55" eb="57">
      <t>シセツ</t>
    </rPh>
    <rPh sb="58" eb="61">
      <t>カンロトウ</t>
    </rPh>
    <rPh sb="62" eb="64">
      <t>コウシン</t>
    </rPh>
    <rPh sb="65" eb="66">
      <t>オコナ</t>
    </rPh>
    <phoneticPr fontId="4"/>
  </si>
  <si>
    <t>今後、新規地区の建設に伴う事業費や企業債の増加が見込まれる。今の経費回収率の維持、向上できるよう供用開始に向け料金の見直しを図りたい。また、既存地区の施設や管路等の老朽化対策をしていきたい。</t>
    <rPh sb="0" eb="2">
      <t>コンゴ</t>
    </rPh>
    <rPh sb="3" eb="7">
      <t>シンキチク</t>
    </rPh>
    <rPh sb="8" eb="10">
      <t>ケンセツ</t>
    </rPh>
    <rPh sb="11" eb="12">
      <t>トモナ</t>
    </rPh>
    <rPh sb="13" eb="16">
      <t>ジギョウヒ</t>
    </rPh>
    <rPh sb="17" eb="20">
      <t>キギョウサイ</t>
    </rPh>
    <rPh sb="21" eb="23">
      <t>ゾウカ</t>
    </rPh>
    <rPh sb="24" eb="26">
      <t>ミコ</t>
    </rPh>
    <rPh sb="30" eb="31">
      <t>イマ</t>
    </rPh>
    <rPh sb="32" eb="37">
      <t>ケイヒカイシュウリツ</t>
    </rPh>
    <rPh sb="38" eb="40">
      <t>イジ</t>
    </rPh>
    <rPh sb="41" eb="43">
      <t>コウジョウ</t>
    </rPh>
    <rPh sb="48" eb="52">
      <t>キョウヨウカイシ</t>
    </rPh>
    <rPh sb="53" eb="54">
      <t>ム</t>
    </rPh>
    <rPh sb="55" eb="57">
      <t>リョウキン</t>
    </rPh>
    <rPh sb="58" eb="60">
      <t>ミナオ</t>
    </rPh>
    <rPh sb="62" eb="63">
      <t>ハカ</t>
    </rPh>
    <rPh sb="70" eb="74">
      <t>キゾンチク</t>
    </rPh>
    <rPh sb="75" eb="77">
      <t>シセツ</t>
    </rPh>
    <rPh sb="78" eb="81">
      <t>カンロトウ</t>
    </rPh>
    <rPh sb="82" eb="85">
      <t>ロウキュウカ</t>
    </rPh>
    <rPh sb="85" eb="87">
      <t>タイサク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</si>
</sst>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07-4B90-B8E8-3D4C16E514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07-4B90-B8E8-3D4C16E514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  <c:majorUnit val="0.01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59.27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1F-4CF0-B84A-DBF6CB908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52.35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1F-4CF0-B84A-DBF6CB908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84.76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89-4C22-BB4C-E43DACB9A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84.39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89-4C22-BB4C-E43DACB9A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105.95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E2-4177-B529-05F5D49C7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E2-4177-B529-05F5D49C7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D4-4A33-96D3-CBCD9D1B9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25.19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D4-4A33-96D3-CBCD9D1B9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5A-4A08-984B-77FF390B8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5A-4A08-984B-77FF390B8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79-4E4E-AAB3-714D9A894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145.43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79-4E4E-AAB3-714D9A894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345.46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99-46B8-B39B-AB649EBF63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99-46B8-B39B-AB649EBF63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2850.89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EF-4F8A-ADA1-2717E2B34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900.82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EF-4F8A-ADA1-2717E2B34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72.34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F3-430D-8A1A-5187C28C2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52.94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F3-430D-8A1A-5187C28C2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254.34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34-4A60-A5A6-3952AB20C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303.27999999999997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34-4A60-A5A6-3952AB20C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【103.61】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【133.62】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【36.94】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【809.19】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【87.30】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【52.55】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【273.68】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【57.02】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【27.11】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V45" zoomScaleNormal="100" workbookViewId="0">
      <selection activeCell="BL66" sqref="BL66:BZ82"/>
    </sheetView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70" t="s">
        <v>0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</row>
    <row r="3" spans="1:78" ht="9.75" customHeight="1" x14ac:dyDescent="0.2">
      <c r="A3" s="2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</row>
    <row r="4" spans="1:78" ht="9.75" customHeight="1" x14ac:dyDescent="0.2">
      <c r="A4" s="2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71" t="str">
        <f>データ!H6</f>
        <v>福島県　玉川村</v>
      </c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60" t="s">
        <v>1</v>
      </c>
      <c r="C7" s="60"/>
      <c r="D7" s="60"/>
      <c r="E7" s="60"/>
      <c r="F7" s="60"/>
      <c r="G7" s="60"/>
      <c r="H7" s="60"/>
      <c r="I7" s="60" t="s">
        <v>2</v>
      </c>
      <c r="J7" s="60"/>
      <c r="K7" s="60"/>
      <c r="L7" s="60"/>
      <c r="M7" s="60"/>
      <c r="N7" s="60"/>
      <c r="O7" s="60"/>
      <c r="P7" s="60" t="s">
        <v>3</v>
      </c>
      <c r="Q7" s="60"/>
      <c r="R7" s="60"/>
      <c r="S7" s="60"/>
      <c r="T7" s="60"/>
      <c r="U7" s="60"/>
      <c r="V7" s="60"/>
      <c r="W7" s="60" t="s">
        <v>4</v>
      </c>
      <c r="X7" s="60"/>
      <c r="Y7" s="60"/>
      <c r="Z7" s="60"/>
      <c r="AA7" s="60"/>
      <c r="AB7" s="60"/>
      <c r="AC7" s="60"/>
      <c r="AD7" s="60" t="s">
        <v>5</v>
      </c>
      <c r="AE7" s="60"/>
      <c r="AF7" s="60"/>
      <c r="AG7" s="60"/>
      <c r="AH7" s="60"/>
      <c r="AI7" s="60"/>
      <c r="AJ7" s="60"/>
      <c r="AK7" s="3"/>
      <c r="AL7" s="60" t="s">
        <v>6</v>
      </c>
      <c r="AM7" s="60"/>
      <c r="AN7" s="60"/>
      <c r="AO7" s="60"/>
      <c r="AP7" s="60"/>
      <c r="AQ7" s="60"/>
      <c r="AR7" s="60"/>
      <c r="AS7" s="60"/>
      <c r="AT7" s="60" t="s">
        <v>7</v>
      </c>
      <c r="AU7" s="60"/>
      <c r="AV7" s="60"/>
      <c r="AW7" s="60"/>
      <c r="AX7" s="60"/>
      <c r="AY7" s="60"/>
      <c r="AZ7" s="60"/>
      <c r="BA7" s="60"/>
      <c r="BB7" s="60" t="s">
        <v>8</v>
      </c>
      <c r="BC7" s="60"/>
      <c r="BD7" s="60"/>
      <c r="BE7" s="60"/>
      <c r="BF7" s="60"/>
      <c r="BG7" s="60"/>
      <c r="BH7" s="60"/>
      <c r="BI7" s="60"/>
      <c r="BJ7" s="3"/>
      <c r="BK7" s="3"/>
      <c r="BL7" s="63" t="s">
        <v>9</v>
      </c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5"/>
    </row>
    <row r="8" spans="1:78" ht="18.75" customHeight="1" x14ac:dyDescent="0.2">
      <c r="A8" s="2"/>
      <c r="B8" s="66" t="str">
        <f>データ!I6</f>
        <v>法適用</v>
      </c>
      <c r="C8" s="66"/>
      <c r="D8" s="66"/>
      <c r="E8" s="66"/>
      <c r="F8" s="66"/>
      <c r="G8" s="66"/>
      <c r="H8" s="66"/>
      <c r="I8" s="66" t="str">
        <f>データ!J6</f>
        <v>下水道事業</v>
      </c>
      <c r="J8" s="66"/>
      <c r="K8" s="66"/>
      <c r="L8" s="66"/>
      <c r="M8" s="66"/>
      <c r="N8" s="66"/>
      <c r="O8" s="66"/>
      <c r="P8" s="66" t="str">
        <f>データ!K6</f>
        <v>農業集落排水</v>
      </c>
      <c r="Q8" s="66"/>
      <c r="R8" s="66"/>
      <c r="S8" s="66"/>
      <c r="T8" s="66"/>
      <c r="U8" s="66"/>
      <c r="V8" s="66"/>
      <c r="W8" s="66" t="str">
        <f>データ!L6</f>
        <v>F2</v>
      </c>
      <c r="X8" s="66"/>
      <c r="Y8" s="66"/>
      <c r="Z8" s="66"/>
      <c r="AA8" s="66"/>
      <c r="AB8" s="66"/>
      <c r="AC8" s="66"/>
      <c r="AD8" s="67" t="str">
        <f>データ!$M$6</f>
        <v>非設置</v>
      </c>
      <c r="AE8" s="67"/>
      <c r="AF8" s="67"/>
      <c r="AG8" s="67"/>
      <c r="AH8" s="67"/>
      <c r="AI8" s="67"/>
      <c r="AJ8" s="67"/>
      <c r="AK8" s="3"/>
      <c r="AL8" s="55">
        <f>データ!S6</f>
        <v>6312</v>
      </c>
      <c r="AM8" s="55"/>
      <c r="AN8" s="55"/>
      <c r="AO8" s="55"/>
      <c r="AP8" s="55"/>
      <c r="AQ8" s="55"/>
      <c r="AR8" s="55"/>
      <c r="AS8" s="55"/>
      <c r="AT8" s="54">
        <f>データ!T6</f>
        <v>46.67</v>
      </c>
      <c r="AU8" s="54"/>
      <c r="AV8" s="54"/>
      <c r="AW8" s="54"/>
      <c r="AX8" s="54"/>
      <c r="AY8" s="54"/>
      <c r="AZ8" s="54"/>
      <c r="BA8" s="54"/>
      <c r="BB8" s="54">
        <f>データ!U6</f>
        <v>135.25</v>
      </c>
      <c r="BC8" s="54"/>
      <c r="BD8" s="54"/>
      <c r="BE8" s="54"/>
      <c r="BF8" s="54"/>
      <c r="BG8" s="54"/>
      <c r="BH8" s="54"/>
      <c r="BI8" s="54"/>
      <c r="BJ8" s="3"/>
      <c r="BK8" s="3"/>
      <c r="BL8" s="68" t="s">
        <v>10</v>
      </c>
      <c r="BM8" s="69"/>
      <c r="BN8" s="58" t="s">
        <v>11</v>
      </c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9"/>
    </row>
    <row r="9" spans="1:78" ht="18.75" customHeight="1" x14ac:dyDescent="0.2">
      <c r="A9" s="2"/>
      <c r="B9" s="60" t="s">
        <v>12</v>
      </c>
      <c r="C9" s="60"/>
      <c r="D9" s="60"/>
      <c r="E9" s="60"/>
      <c r="F9" s="60"/>
      <c r="G9" s="60"/>
      <c r="H9" s="60"/>
      <c r="I9" s="60" t="s">
        <v>13</v>
      </c>
      <c r="J9" s="60"/>
      <c r="K9" s="60"/>
      <c r="L9" s="60"/>
      <c r="M9" s="60"/>
      <c r="N9" s="60"/>
      <c r="O9" s="60"/>
      <c r="P9" s="60" t="s">
        <v>14</v>
      </c>
      <c r="Q9" s="60"/>
      <c r="R9" s="60"/>
      <c r="S9" s="60"/>
      <c r="T9" s="60"/>
      <c r="U9" s="60"/>
      <c r="V9" s="60"/>
      <c r="W9" s="60" t="s">
        <v>15</v>
      </c>
      <c r="X9" s="60"/>
      <c r="Y9" s="60"/>
      <c r="Z9" s="60"/>
      <c r="AA9" s="60"/>
      <c r="AB9" s="60"/>
      <c r="AC9" s="60"/>
      <c r="AD9" s="60" t="s">
        <v>16</v>
      </c>
      <c r="AE9" s="60"/>
      <c r="AF9" s="60"/>
      <c r="AG9" s="60"/>
      <c r="AH9" s="60"/>
      <c r="AI9" s="60"/>
      <c r="AJ9" s="60"/>
      <c r="AK9" s="3"/>
      <c r="AL9" s="60" t="s">
        <v>17</v>
      </c>
      <c r="AM9" s="60"/>
      <c r="AN9" s="60"/>
      <c r="AO9" s="60"/>
      <c r="AP9" s="60"/>
      <c r="AQ9" s="60"/>
      <c r="AR9" s="60"/>
      <c r="AS9" s="60"/>
      <c r="AT9" s="60" t="s">
        <v>18</v>
      </c>
      <c r="AU9" s="60"/>
      <c r="AV9" s="60"/>
      <c r="AW9" s="60"/>
      <c r="AX9" s="60"/>
      <c r="AY9" s="60"/>
      <c r="AZ9" s="60"/>
      <c r="BA9" s="60"/>
      <c r="BB9" s="60" t="s">
        <v>19</v>
      </c>
      <c r="BC9" s="60"/>
      <c r="BD9" s="60"/>
      <c r="BE9" s="60"/>
      <c r="BF9" s="60"/>
      <c r="BG9" s="60"/>
      <c r="BH9" s="60"/>
      <c r="BI9" s="60"/>
      <c r="BJ9" s="3"/>
      <c r="BK9" s="3"/>
      <c r="BL9" s="61" t="s">
        <v>20</v>
      </c>
      <c r="BM9" s="62"/>
      <c r="BN9" s="52" t="s">
        <v>21</v>
      </c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3"/>
    </row>
    <row r="10" spans="1:78" ht="18.75" customHeight="1" x14ac:dyDescent="0.2">
      <c r="A10" s="2"/>
      <c r="B10" s="54" t="str">
        <f>データ!N6</f>
        <v>-</v>
      </c>
      <c r="C10" s="54"/>
      <c r="D10" s="54"/>
      <c r="E10" s="54"/>
      <c r="F10" s="54"/>
      <c r="G10" s="54"/>
      <c r="H10" s="54"/>
      <c r="I10" s="54">
        <f>データ!O6</f>
        <v>71.48</v>
      </c>
      <c r="J10" s="54"/>
      <c r="K10" s="54"/>
      <c r="L10" s="54"/>
      <c r="M10" s="54"/>
      <c r="N10" s="54"/>
      <c r="O10" s="54"/>
      <c r="P10" s="54">
        <f>データ!P6</f>
        <v>42.73</v>
      </c>
      <c r="Q10" s="54"/>
      <c r="R10" s="54"/>
      <c r="S10" s="54"/>
      <c r="T10" s="54"/>
      <c r="U10" s="54"/>
      <c r="V10" s="54"/>
      <c r="W10" s="54">
        <f>データ!Q6</f>
        <v>100</v>
      </c>
      <c r="X10" s="54"/>
      <c r="Y10" s="54"/>
      <c r="Z10" s="54"/>
      <c r="AA10" s="54"/>
      <c r="AB10" s="54"/>
      <c r="AC10" s="54"/>
      <c r="AD10" s="55">
        <f>データ!R6</f>
        <v>4188</v>
      </c>
      <c r="AE10" s="55"/>
      <c r="AF10" s="55"/>
      <c r="AG10" s="55"/>
      <c r="AH10" s="55"/>
      <c r="AI10" s="55"/>
      <c r="AJ10" s="55"/>
      <c r="AK10" s="2"/>
      <c r="AL10" s="55">
        <f>データ!V6</f>
        <v>2670</v>
      </c>
      <c r="AM10" s="55"/>
      <c r="AN10" s="55"/>
      <c r="AO10" s="55"/>
      <c r="AP10" s="55"/>
      <c r="AQ10" s="55"/>
      <c r="AR10" s="55"/>
      <c r="AS10" s="55"/>
      <c r="AT10" s="54">
        <f>データ!W6</f>
        <v>1.69</v>
      </c>
      <c r="AU10" s="54"/>
      <c r="AV10" s="54"/>
      <c r="AW10" s="54"/>
      <c r="AX10" s="54"/>
      <c r="AY10" s="54"/>
      <c r="AZ10" s="54"/>
      <c r="BA10" s="54"/>
      <c r="BB10" s="54">
        <f>データ!X6</f>
        <v>1579.88</v>
      </c>
      <c r="BC10" s="54"/>
      <c r="BD10" s="54"/>
      <c r="BE10" s="54"/>
      <c r="BF10" s="54"/>
      <c r="BG10" s="54"/>
      <c r="BH10" s="54"/>
      <c r="BI10" s="54"/>
      <c r="BJ10" s="2"/>
      <c r="BK10" s="2"/>
      <c r="BL10" s="56" t="s">
        <v>22</v>
      </c>
      <c r="BM10" s="57"/>
      <c r="BN10" s="45" t="s">
        <v>23</v>
      </c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6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47" t="s">
        <v>24</v>
      </c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</row>
    <row r="14" spans="1:78" ht="13.5" customHeight="1" x14ac:dyDescent="0.2">
      <c r="A14" s="2"/>
      <c r="B14" s="49" t="s">
        <v>25</v>
      </c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1"/>
      <c r="BK14" s="2"/>
      <c r="BL14" s="38" t="s">
        <v>26</v>
      </c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40"/>
    </row>
    <row r="15" spans="1:78" ht="13.5" customHeight="1" x14ac:dyDescent="0.2">
      <c r="A15" s="2"/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7"/>
      <c r="BK15" s="2"/>
      <c r="BL15" s="41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3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9" t="s">
        <v>113</v>
      </c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1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9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1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9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1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9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1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9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1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9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1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9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1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9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1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9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1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9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1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9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1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9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1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9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1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9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1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9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1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9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1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9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1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9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1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9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1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9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1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9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1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9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1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9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1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9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1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9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1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9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1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9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1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9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1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2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4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8" t="s">
        <v>27</v>
      </c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40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1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3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9" t="s">
        <v>114</v>
      </c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1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9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1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9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1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9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1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9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1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9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1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9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1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9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1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9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1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9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1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9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1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9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1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9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1"/>
    </row>
    <row r="60" spans="1:78" ht="13.5" customHeight="1" x14ac:dyDescent="0.2">
      <c r="A60" s="2"/>
      <c r="B60" s="35" t="s">
        <v>28</v>
      </c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7"/>
      <c r="BK60" s="2"/>
      <c r="BL60" s="29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1"/>
    </row>
    <row r="61" spans="1:78" ht="13.5" customHeight="1" x14ac:dyDescent="0.2">
      <c r="A61" s="2"/>
      <c r="B61" s="35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7"/>
      <c r="BK61" s="2"/>
      <c r="BL61" s="29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1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9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1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2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4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8" t="s">
        <v>29</v>
      </c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40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1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3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9" t="s">
        <v>115</v>
      </c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1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9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1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9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1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9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1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9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1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9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1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9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1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9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1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9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1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9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1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9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1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9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1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9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1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9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1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9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1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9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1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2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4"/>
    </row>
    <row r="83" spans="1:78" x14ac:dyDescent="0.2">
      <c r="C83" s="44" t="s">
        <v>30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</row>
    <row r="84" spans="1:78" hidden="1" x14ac:dyDescent="0.2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2">
      <c r="B85" s="12"/>
      <c r="C85" s="12"/>
      <c r="D85" s="12"/>
      <c r="E85" s="12" t="str">
        <f>データ!AI6</f>
        <v>【103.61】</v>
      </c>
      <c r="F85" s="12" t="str">
        <f>データ!AT6</f>
        <v>【133.62】</v>
      </c>
      <c r="G85" s="12" t="str">
        <f>データ!BE6</f>
        <v>【36.94】</v>
      </c>
      <c r="H85" s="12" t="str">
        <f>データ!BP6</f>
        <v>【809.19】</v>
      </c>
      <c r="I85" s="12" t="str">
        <f>データ!CA6</f>
        <v>【57.02】</v>
      </c>
      <c r="J85" s="12" t="str">
        <f>データ!CL6</f>
        <v>【273.68】</v>
      </c>
      <c r="K85" s="12" t="str">
        <f>データ!CW6</f>
        <v>【52.55】</v>
      </c>
      <c r="L85" s="12" t="str">
        <f>データ!DH6</f>
        <v>【87.30】</v>
      </c>
      <c r="M85" s="12" t="str">
        <f>データ!DS6</f>
        <v>【27.11】</v>
      </c>
      <c r="N85" s="12" t="str">
        <f>データ!ED6</f>
        <v>【0.00】</v>
      </c>
      <c r="O85" s="12" t="str">
        <f>データ!EO6</f>
        <v>【0.02】</v>
      </c>
    </row>
  </sheetData>
  <sheetProtection algorithmName="SHA-512" hashValue="vEPZR/wKXBmNRVrHU29NikFwEUiYa9nf3pQWYGgSnxz+dALd7Q2M6nHsjA0YUNtqi6SAOVED8OlVPzPhP9wBww==" saltValue="9NO9fEWSzsPyvCiNVn6+Fw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BL45:BZ46"/>
    <mergeCell ref="BN9:BY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8" x14ac:dyDescent="0.2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2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2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3" t="s">
        <v>52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9" t="s">
        <v>53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28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8" x14ac:dyDescent="0.2">
      <c r="A4" s="14" t="s">
        <v>54</v>
      </c>
      <c r="B4" s="16"/>
      <c r="C4" s="16"/>
      <c r="D4" s="16"/>
      <c r="E4" s="16"/>
      <c r="F4" s="16"/>
      <c r="G4" s="16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55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56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57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58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59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60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61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62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63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64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65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8" x14ac:dyDescent="0.2">
      <c r="A5" s="14" t="s">
        <v>66</v>
      </c>
      <c r="B5" s="17"/>
      <c r="C5" s="17"/>
      <c r="D5" s="17"/>
      <c r="E5" s="17"/>
      <c r="F5" s="17"/>
      <c r="G5" s="17"/>
      <c r="H5" s="18" t="s">
        <v>67</v>
      </c>
      <c r="I5" s="18" t="s">
        <v>68</v>
      </c>
      <c r="J5" s="18" t="s">
        <v>69</v>
      </c>
      <c r="K5" s="18" t="s">
        <v>70</v>
      </c>
      <c r="L5" s="18" t="s">
        <v>71</v>
      </c>
      <c r="M5" s="18" t="s">
        <v>5</v>
      </c>
      <c r="N5" s="18" t="s">
        <v>72</v>
      </c>
      <c r="O5" s="18" t="s">
        <v>73</v>
      </c>
      <c r="P5" s="18" t="s">
        <v>74</v>
      </c>
      <c r="Q5" s="18" t="s">
        <v>75</v>
      </c>
      <c r="R5" s="18" t="s">
        <v>76</v>
      </c>
      <c r="S5" s="18" t="s">
        <v>77</v>
      </c>
      <c r="T5" s="18" t="s">
        <v>78</v>
      </c>
      <c r="U5" s="18" t="s">
        <v>79</v>
      </c>
      <c r="V5" s="18" t="s">
        <v>80</v>
      </c>
      <c r="W5" s="18" t="s">
        <v>81</v>
      </c>
      <c r="X5" s="18" t="s">
        <v>82</v>
      </c>
      <c r="Y5" s="18" t="s">
        <v>83</v>
      </c>
      <c r="Z5" s="18" t="s">
        <v>84</v>
      </c>
      <c r="AA5" s="18" t="s">
        <v>85</v>
      </c>
      <c r="AB5" s="18" t="s">
        <v>86</v>
      </c>
      <c r="AC5" s="18" t="s">
        <v>87</v>
      </c>
      <c r="AD5" s="18" t="s">
        <v>88</v>
      </c>
      <c r="AE5" s="18" t="s">
        <v>89</v>
      </c>
      <c r="AF5" s="18" t="s">
        <v>90</v>
      </c>
      <c r="AG5" s="18" t="s">
        <v>91</v>
      </c>
      <c r="AH5" s="18" t="s">
        <v>92</v>
      </c>
      <c r="AI5" s="18" t="s">
        <v>31</v>
      </c>
      <c r="AJ5" s="18" t="s">
        <v>83</v>
      </c>
      <c r="AK5" s="18" t="s">
        <v>84</v>
      </c>
      <c r="AL5" s="18" t="s">
        <v>85</v>
      </c>
      <c r="AM5" s="18" t="s">
        <v>86</v>
      </c>
      <c r="AN5" s="18" t="s">
        <v>87</v>
      </c>
      <c r="AO5" s="18" t="s">
        <v>88</v>
      </c>
      <c r="AP5" s="18" t="s">
        <v>89</v>
      </c>
      <c r="AQ5" s="18" t="s">
        <v>90</v>
      </c>
      <c r="AR5" s="18" t="s">
        <v>91</v>
      </c>
      <c r="AS5" s="18" t="s">
        <v>92</v>
      </c>
      <c r="AT5" s="18" t="s">
        <v>93</v>
      </c>
      <c r="AU5" s="18" t="s">
        <v>83</v>
      </c>
      <c r="AV5" s="18" t="s">
        <v>84</v>
      </c>
      <c r="AW5" s="18" t="s">
        <v>85</v>
      </c>
      <c r="AX5" s="18" t="s">
        <v>86</v>
      </c>
      <c r="AY5" s="18" t="s">
        <v>87</v>
      </c>
      <c r="AZ5" s="18" t="s">
        <v>88</v>
      </c>
      <c r="BA5" s="18" t="s">
        <v>89</v>
      </c>
      <c r="BB5" s="18" t="s">
        <v>90</v>
      </c>
      <c r="BC5" s="18" t="s">
        <v>91</v>
      </c>
      <c r="BD5" s="18" t="s">
        <v>92</v>
      </c>
      <c r="BE5" s="18" t="s">
        <v>93</v>
      </c>
      <c r="BF5" s="18" t="s">
        <v>83</v>
      </c>
      <c r="BG5" s="18" t="s">
        <v>84</v>
      </c>
      <c r="BH5" s="18" t="s">
        <v>85</v>
      </c>
      <c r="BI5" s="18" t="s">
        <v>86</v>
      </c>
      <c r="BJ5" s="18" t="s">
        <v>87</v>
      </c>
      <c r="BK5" s="18" t="s">
        <v>88</v>
      </c>
      <c r="BL5" s="18" t="s">
        <v>89</v>
      </c>
      <c r="BM5" s="18" t="s">
        <v>90</v>
      </c>
      <c r="BN5" s="18" t="s">
        <v>91</v>
      </c>
      <c r="BO5" s="18" t="s">
        <v>92</v>
      </c>
      <c r="BP5" s="18" t="s">
        <v>93</v>
      </c>
      <c r="BQ5" s="18" t="s">
        <v>83</v>
      </c>
      <c r="BR5" s="18" t="s">
        <v>84</v>
      </c>
      <c r="BS5" s="18" t="s">
        <v>85</v>
      </c>
      <c r="BT5" s="18" t="s">
        <v>86</v>
      </c>
      <c r="BU5" s="18" t="s">
        <v>87</v>
      </c>
      <c r="BV5" s="18" t="s">
        <v>88</v>
      </c>
      <c r="BW5" s="18" t="s">
        <v>89</v>
      </c>
      <c r="BX5" s="18" t="s">
        <v>90</v>
      </c>
      <c r="BY5" s="18" t="s">
        <v>91</v>
      </c>
      <c r="BZ5" s="18" t="s">
        <v>92</v>
      </c>
      <c r="CA5" s="18" t="s">
        <v>93</v>
      </c>
      <c r="CB5" s="18" t="s">
        <v>83</v>
      </c>
      <c r="CC5" s="18" t="s">
        <v>84</v>
      </c>
      <c r="CD5" s="18" t="s">
        <v>85</v>
      </c>
      <c r="CE5" s="18" t="s">
        <v>86</v>
      </c>
      <c r="CF5" s="18" t="s">
        <v>87</v>
      </c>
      <c r="CG5" s="18" t="s">
        <v>88</v>
      </c>
      <c r="CH5" s="18" t="s">
        <v>89</v>
      </c>
      <c r="CI5" s="18" t="s">
        <v>90</v>
      </c>
      <c r="CJ5" s="18" t="s">
        <v>91</v>
      </c>
      <c r="CK5" s="18" t="s">
        <v>92</v>
      </c>
      <c r="CL5" s="18" t="s">
        <v>93</v>
      </c>
      <c r="CM5" s="18" t="s">
        <v>83</v>
      </c>
      <c r="CN5" s="18" t="s">
        <v>84</v>
      </c>
      <c r="CO5" s="18" t="s">
        <v>85</v>
      </c>
      <c r="CP5" s="18" t="s">
        <v>86</v>
      </c>
      <c r="CQ5" s="18" t="s">
        <v>87</v>
      </c>
      <c r="CR5" s="18" t="s">
        <v>88</v>
      </c>
      <c r="CS5" s="18" t="s">
        <v>89</v>
      </c>
      <c r="CT5" s="18" t="s">
        <v>90</v>
      </c>
      <c r="CU5" s="18" t="s">
        <v>91</v>
      </c>
      <c r="CV5" s="18" t="s">
        <v>92</v>
      </c>
      <c r="CW5" s="18" t="s">
        <v>93</v>
      </c>
      <c r="CX5" s="18" t="s">
        <v>83</v>
      </c>
      <c r="CY5" s="18" t="s">
        <v>84</v>
      </c>
      <c r="CZ5" s="18" t="s">
        <v>85</v>
      </c>
      <c r="DA5" s="18" t="s">
        <v>86</v>
      </c>
      <c r="DB5" s="18" t="s">
        <v>87</v>
      </c>
      <c r="DC5" s="18" t="s">
        <v>88</v>
      </c>
      <c r="DD5" s="18" t="s">
        <v>89</v>
      </c>
      <c r="DE5" s="18" t="s">
        <v>90</v>
      </c>
      <c r="DF5" s="18" t="s">
        <v>91</v>
      </c>
      <c r="DG5" s="18" t="s">
        <v>92</v>
      </c>
      <c r="DH5" s="18" t="s">
        <v>93</v>
      </c>
      <c r="DI5" s="18" t="s">
        <v>83</v>
      </c>
      <c r="DJ5" s="18" t="s">
        <v>84</v>
      </c>
      <c r="DK5" s="18" t="s">
        <v>85</v>
      </c>
      <c r="DL5" s="18" t="s">
        <v>86</v>
      </c>
      <c r="DM5" s="18" t="s">
        <v>87</v>
      </c>
      <c r="DN5" s="18" t="s">
        <v>88</v>
      </c>
      <c r="DO5" s="18" t="s">
        <v>89</v>
      </c>
      <c r="DP5" s="18" t="s">
        <v>90</v>
      </c>
      <c r="DQ5" s="18" t="s">
        <v>91</v>
      </c>
      <c r="DR5" s="18" t="s">
        <v>92</v>
      </c>
      <c r="DS5" s="18" t="s">
        <v>93</v>
      </c>
      <c r="DT5" s="18" t="s">
        <v>83</v>
      </c>
      <c r="DU5" s="18" t="s">
        <v>84</v>
      </c>
      <c r="DV5" s="18" t="s">
        <v>85</v>
      </c>
      <c r="DW5" s="18" t="s">
        <v>86</v>
      </c>
      <c r="DX5" s="18" t="s">
        <v>87</v>
      </c>
      <c r="DY5" s="18" t="s">
        <v>88</v>
      </c>
      <c r="DZ5" s="18" t="s">
        <v>89</v>
      </c>
      <c r="EA5" s="18" t="s">
        <v>90</v>
      </c>
      <c r="EB5" s="18" t="s">
        <v>91</v>
      </c>
      <c r="EC5" s="18" t="s">
        <v>92</v>
      </c>
      <c r="ED5" s="18" t="s">
        <v>93</v>
      </c>
      <c r="EE5" s="18" t="s">
        <v>83</v>
      </c>
      <c r="EF5" s="18" t="s">
        <v>84</v>
      </c>
      <c r="EG5" s="18" t="s">
        <v>85</v>
      </c>
      <c r="EH5" s="18" t="s">
        <v>86</v>
      </c>
      <c r="EI5" s="18" t="s">
        <v>87</v>
      </c>
      <c r="EJ5" s="18" t="s">
        <v>88</v>
      </c>
      <c r="EK5" s="18" t="s">
        <v>89</v>
      </c>
      <c r="EL5" s="18" t="s">
        <v>90</v>
      </c>
      <c r="EM5" s="18" t="s">
        <v>91</v>
      </c>
      <c r="EN5" s="18" t="s">
        <v>92</v>
      </c>
      <c r="EO5" s="18" t="s">
        <v>93</v>
      </c>
    </row>
    <row r="6" spans="1:148" s="22" customFormat="1" x14ac:dyDescent="0.2">
      <c r="A6" s="14" t="s">
        <v>94</v>
      </c>
      <c r="B6" s="19">
        <f>B7</f>
        <v>2022</v>
      </c>
      <c r="C6" s="19">
        <f t="shared" ref="C6:X6" si="3">C7</f>
        <v>75027</v>
      </c>
      <c r="D6" s="19">
        <f t="shared" si="3"/>
        <v>46</v>
      </c>
      <c r="E6" s="19">
        <f t="shared" si="3"/>
        <v>17</v>
      </c>
      <c r="F6" s="19">
        <f t="shared" si="3"/>
        <v>5</v>
      </c>
      <c r="G6" s="19">
        <f t="shared" si="3"/>
        <v>0</v>
      </c>
      <c r="H6" s="19" t="str">
        <f t="shared" si="3"/>
        <v>福島県　玉川村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農業集落排水</v>
      </c>
      <c r="L6" s="19" t="str">
        <f t="shared" si="3"/>
        <v>F2</v>
      </c>
      <c r="M6" s="19" t="str">
        <f t="shared" si="3"/>
        <v>非設置</v>
      </c>
      <c r="N6" s="20" t="str">
        <f t="shared" si="3"/>
        <v>-</v>
      </c>
      <c r="O6" s="20">
        <f t="shared" si="3"/>
        <v>71.48</v>
      </c>
      <c r="P6" s="20">
        <f t="shared" si="3"/>
        <v>42.73</v>
      </c>
      <c r="Q6" s="20">
        <f t="shared" si="3"/>
        <v>100</v>
      </c>
      <c r="R6" s="20">
        <f t="shared" si="3"/>
        <v>4188</v>
      </c>
      <c r="S6" s="20">
        <f t="shared" si="3"/>
        <v>6312</v>
      </c>
      <c r="T6" s="20">
        <f t="shared" si="3"/>
        <v>46.67</v>
      </c>
      <c r="U6" s="20">
        <f t="shared" si="3"/>
        <v>135.25</v>
      </c>
      <c r="V6" s="20">
        <f t="shared" si="3"/>
        <v>2670</v>
      </c>
      <c r="W6" s="20">
        <f t="shared" si="3"/>
        <v>1.69</v>
      </c>
      <c r="X6" s="20">
        <f t="shared" si="3"/>
        <v>1579.88</v>
      </c>
      <c r="Y6" s="21" t="str">
        <f>IF(Y7="",NA(),Y7)</f>
        <v>-</v>
      </c>
      <c r="Z6" s="21" t="str">
        <f t="shared" ref="Z6:AH6" si="4">IF(Z7="",NA(),Z7)</f>
        <v>-</v>
      </c>
      <c r="AA6" s="21" t="str">
        <f t="shared" si="4"/>
        <v>-</v>
      </c>
      <c r="AB6" s="21" t="str">
        <f t="shared" si="4"/>
        <v>-</v>
      </c>
      <c r="AC6" s="21">
        <f t="shared" si="4"/>
        <v>105.95</v>
      </c>
      <c r="AD6" s="21" t="str">
        <f t="shared" si="4"/>
        <v>-</v>
      </c>
      <c r="AE6" s="21" t="str">
        <f t="shared" si="4"/>
        <v>-</v>
      </c>
      <c r="AF6" s="21" t="str">
        <f t="shared" si="4"/>
        <v>-</v>
      </c>
      <c r="AG6" s="21" t="str">
        <f t="shared" si="4"/>
        <v>-</v>
      </c>
      <c r="AH6" s="21">
        <f t="shared" si="4"/>
        <v>105.5</v>
      </c>
      <c r="AI6" s="20" t="str">
        <f>IF(AI7="","",IF(AI7="-","【-】","【"&amp;SUBSTITUTE(TEXT(AI7,"#,##0.00"),"-","△")&amp;"】"))</f>
        <v>【103.61】</v>
      </c>
      <c r="AJ6" s="21" t="str">
        <f>IF(AJ7="",NA(),AJ7)</f>
        <v>-</v>
      </c>
      <c r="AK6" s="21" t="str">
        <f t="shared" ref="AK6:AS6" si="5">IF(AK7="",NA(),AK7)</f>
        <v>-</v>
      </c>
      <c r="AL6" s="21" t="str">
        <f t="shared" si="5"/>
        <v>-</v>
      </c>
      <c r="AM6" s="21" t="str">
        <f t="shared" si="5"/>
        <v>-</v>
      </c>
      <c r="AN6" s="20">
        <f t="shared" si="5"/>
        <v>0</v>
      </c>
      <c r="AO6" s="21" t="str">
        <f t="shared" si="5"/>
        <v>-</v>
      </c>
      <c r="AP6" s="21" t="str">
        <f t="shared" si="5"/>
        <v>-</v>
      </c>
      <c r="AQ6" s="21" t="str">
        <f t="shared" si="5"/>
        <v>-</v>
      </c>
      <c r="AR6" s="21" t="str">
        <f t="shared" si="5"/>
        <v>-</v>
      </c>
      <c r="AS6" s="21">
        <f t="shared" si="5"/>
        <v>145.43</v>
      </c>
      <c r="AT6" s="20" t="str">
        <f>IF(AT7="","",IF(AT7="-","【-】","【"&amp;SUBSTITUTE(TEXT(AT7,"#,##0.00"),"-","△")&amp;"】"))</f>
        <v>【133.62】</v>
      </c>
      <c r="AU6" s="21" t="str">
        <f>IF(AU7="",NA(),AU7)</f>
        <v>-</v>
      </c>
      <c r="AV6" s="21" t="str">
        <f t="shared" ref="AV6:BD6" si="6">IF(AV7="",NA(),AV7)</f>
        <v>-</v>
      </c>
      <c r="AW6" s="21" t="str">
        <f t="shared" si="6"/>
        <v>-</v>
      </c>
      <c r="AX6" s="21" t="str">
        <f t="shared" si="6"/>
        <v>-</v>
      </c>
      <c r="AY6" s="21">
        <f t="shared" si="6"/>
        <v>345.46</v>
      </c>
      <c r="AZ6" s="21" t="str">
        <f t="shared" si="6"/>
        <v>-</v>
      </c>
      <c r="BA6" s="21" t="str">
        <f t="shared" si="6"/>
        <v>-</v>
      </c>
      <c r="BB6" s="21" t="str">
        <f t="shared" si="6"/>
        <v>-</v>
      </c>
      <c r="BC6" s="21" t="str">
        <f t="shared" si="6"/>
        <v>-</v>
      </c>
      <c r="BD6" s="21">
        <f t="shared" si="6"/>
        <v>38.4</v>
      </c>
      <c r="BE6" s="20" t="str">
        <f>IF(BE7="","",IF(BE7="-","【-】","【"&amp;SUBSTITUTE(TEXT(BE7,"#,##0.00"),"-","△")&amp;"】"))</f>
        <v>【36.94】</v>
      </c>
      <c r="BF6" s="21" t="str">
        <f>IF(BF7="",NA(),BF7)</f>
        <v>-</v>
      </c>
      <c r="BG6" s="21" t="str">
        <f t="shared" ref="BG6:BO6" si="7">IF(BG7="",NA(),BG7)</f>
        <v>-</v>
      </c>
      <c r="BH6" s="21" t="str">
        <f t="shared" si="7"/>
        <v>-</v>
      </c>
      <c r="BI6" s="21" t="str">
        <f t="shared" si="7"/>
        <v>-</v>
      </c>
      <c r="BJ6" s="21">
        <f t="shared" si="7"/>
        <v>2850.89</v>
      </c>
      <c r="BK6" s="21" t="str">
        <f t="shared" si="7"/>
        <v>-</v>
      </c>
      <c r="BL6" s="21" t="str">
        <f t="shared" si="7"/>
        <v>-</v>
      </c>
      <c r="BM6" s="21" t="str">
        <f t="shared" si="7"/>
        <v>-</v>
      </c>
      <c r="BN6" s="21" t="str">
        <f t="shared" si="7"/>
        <v>-</v>
      </c>
      <c r="BO6" s="21">
        <f t="shared" si="7"/>
        <v>900.82</v>
      </c>
      <c r="BP6" s="20" t="str">
        <f>IF(BP7="","",IF(BP7="-","【-】","【"&amp;SUBSTITUTE(TEXT(BP7,"#,##0.00"),"-","△")&amp;"】"))</f>
        <v>【809.19】</v>
      </c>
      <c r="BQ6" s="21" t="str">
        <f>IF(BQ7="",NA(),BQ7)</f>
        <v>-</v>
      </c>
      <c r="BR6" s="21" t="str">
        <f t="shared" ref="BR6:BZ6" si="8">IF(BR7="",NA(),BR7)</f>
        <v>-</v>
      </c>
      <c r="BS6" s="21" t="str">
        <f t="shared" si="8"/>
        <v>-</v>
      </c>
      <c r="BT6" s="21" t="str">
        <f t="shared" si="8"/>
        <v>-</v>
      </c>
      <c r="BU6" s="21">
        <f t="shared" si="8"/>
        <v>72.34</v>
      </c>
      <c r="BV6" s="21" t="str">
        <f t="shared" si="8"/>
        <v>-</v>
      </c>
      <c r="BW6" s="21" t="str">
        <f t="shared" si="8"/>
        <v>-</v>
      </c>
      <c r="BX6" s="21" t="str">
        <f t="shared" si="8"/>
        <v>-</v>
      </c>
      <c r="BY6" s="21" t="str">
        <f t="shared" si="8"/>
        <v>-</v>
      </c>
      <c r="BZ6" s="21">
        <f t="shared" si="8"/>
        <v>52.94</v>
      </c>
      <c r="CA6" s="20" t="str">
        <f>IF(CA7="","",IF(CA7="-","【-】","【"&amp;SUBSTITUTE(TEXT(CA7,"#,##0.00"),"-","△")&amp;"】"))</f>
        <v>【57.02】</v>
      </c>
      <c r="CB6" s="21" t="str">
        <f>IF(CB7="",NA(),CB7)</f>
        <v>-</v>
      </c>
      <c r="CC6" s="21" t="str">
        <f t="shared" ref="CC6:CK6" si="9">IF(CC7="",NA(),CC7)</f>
        <v>-</v>
      </c>
      <c r="CD6" s="21" t="str">
        <f t="shared" si="9"/>
        <v>-</v>
      </c>
      <c r="CE6" s="21" t="str">
        <f t="shared" si="9"/>
        <v>-</v>
      </c>
      <c r="CF6" s="21">
        <f t="shared" si="9"/>
        <v>254.34</v>
      </c>
      <c r="CG6" s="21" t="str">
        <f t="shared" si="9"/>
        <v>-</v>
      </c>
      <c r="CH6" s="21" t="str">
        <f t="shared" si="9"/>
        <v>-</v>
      </c>
      <c r="CI6" s="21" t="str">
        <f t="shared" si="9"/>
        <v>-</v>
      </c>
      <c r="CJ6" s="21" t="str">
        <f t="shared" si="9"/>
        <v>-</v>
      </c>
      <c r="CK6" s="21">
        <f t="shared" si="9"/>
        <v>303.27999999999997</v>
      </c>
      <c r="CL6" s="20" t="str">
        <f>IF(CL7="","",IF(CL7="-","【-】","【"&amp;SUBSTITUTE(TEXT(CL7,"#,##0.00"),"-","△")&amp;"】"))</f>
        <v>【273.68】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 t="str">
        <f t="shared" si="10"/>
        <v>-</v>
      </c>
      <c r="CQ6" s="21">
        <f t="shared" si="10"/>
        <v>59.27</v>
      </c>
      <c r="CR6" s="21" t="str">
        <f t="shared" si="10"/>
        <v>-</v>
      </c>
      <c r="CS6" s="21" t="str">
        <f t="shared" si="10"/>
        <v>-</v>
      </c>
      <c r="CT6" s="21" t="str">
        <f t="shared" si="10"/>
        <v>-</v>
      </c>
      <c r="CU6" s="21" t="str">
        <f t="shared" si="10"/>
        <v>-</v>
      </c>
      <c r="CV6" s="21">
        <f t="shared" si="10"/>
        <v>52.35</v>
      </c>
      <c r="CW6" s="20" t="str">
        <f>IF(CW7="","",IF(CW7="-","【-】","【"&amp;SUBSTITUTE(TEXT(CW7,"#,##0.00"),"-","△")&amp;"】"))</f>
        <v>【52.55】</v>
      </c>
      <c r="CX6" s="21" t="str">
        <f>IF(CX7="",NA(),CX7)</f>
        <v>-</v>
      </c>
      <c r="CY6" s="21" t="str">
        <f t="shared" ref="CY6:DG6" si="11">IF(CY7="",NA(),CY7)</f>
        <v>-</v>
      </c>
      <c r="CZ6" s="21" t="str">
        <f t="shared" si="11"/>
        <v>-</v>
      </c>
      <c r="DA6" s="21" t="str">
        <f t="shared" si="11"/>
        <v>-</v>
      </c>
      <c r="DB6" s="21">
        <f t="shared" si="11"/>
        <v>84.76</v>
      </c>
      <c r="DC6" s="21" t="str">
        <f t="shared" si="11"/>
        <v>-</v>
      </c>
      <c r="DD6" s="21" t="str">
        <f t="shared" si="11"/>
        <v>-</v>
      </c>
      <c r="DE6" s="21" t="str">
        <f t="shared" si="11"/>
        <v>-</v>
      </c>
      <c r="DF6" s="21" t="str">
        <f t="shared" si="11"/>
        <v>-</v>
      </c>
      <c r="DG6" s="21">
        <f t="shared" si="11"/>
        <v>84.39</v>
      </c>
      <c r="DH6" s="20" t="str">
        <f>IF(DH7="","",IF(DH7="-","【-】","【"&amp;SUBSTITUTE(TEXT(DH7,"#,##0.00"),"-","△")&amp;"】"))</f>
        <v>【87.30】</v>
      </c>
      <c r="DI6" s="21" t="str">
        <f>IF(DI7="",NA(),DI7)</f>
        <v>-</v>
      </c>
      <c r="DJ6" s="21" t="str">
        <f t="shared" ref="DJ6:DR6" si="12">IF(DJ7="",NA(),DJ7)</f>
        <v>-</v>
      </c>
      <c r="DK6" s="21" t="str">
        <f t="shared" si="12"/>
        <v>-</v>
      </c>
      <c r="DL6" s="21" t="str">
        <f t="shared" si="12"/>
        <v>-</v>
      </c>
      <c r="DM6" s="21">
        <f t="shared" si="12"/>
        <v>3.59</v>
      </c>
      <c r="DN6" s="21" t="str">
        <f t="shared" si="12"/>
        <v>-</v>
      </c>
      <c r="DO6" s="21" t="str">
        <f t="shared" si="12"/>
        <v>-</v>
      </c>
      <c r="DP6" s="21" t="str">
        <f t="shared" si="12"/>
        <v>-</v>
      </c>
      <c r="DQ6" s="21" t="str">
        <f t="shared" si="12"/>
        <v>-</v>
      </c>
      <c r="DR6" s="21">
        <f t="shared" si="12"/>
        <v>25.19</v>
      </c>
      <c r="DS6" s="20" t="str">
        <f>IF(DS7="","",IF(DS7="-","【-】","【"&amp;SUBSTITUTE(TEXT(DS7,"#,##0.00"),"-","△")&amp;"】"))</f>
        <v>【27.11】</v>
      </c>
      <c r="DT6" s="21" t="str">
        <f>IF(DT7="",NA(),DT7)</f>
        <v>-</v>
      </c>
      <c r="DU6" s="21" t="str">
        <f t="shared" ref="DU6:EC6" si="13">IF(DU7="",NA(),DU7)</f>
        <v>-</v>
      </c>
      <c r="DV6" s="21" t="str">
        <f t="shared" si="13"/>
        <v>-</v>
      </c>
      <c r="DW6" s="21" t="str">
        <f t="shared" si="13"/>
        <v>-</v>
      </c>
      <c r="DX6" s="20">
        <f t="shared" si="13"/>
        <v>0</v>
      </c>
      <c r="DY6" s="21" t="str">
        <f t="shared" si="13"/>
        <v>-</v>
      </c>
      <c r="DZ6" s="21" t="str">
        <f t="shared" si="13"/>
        <v>-</v>
      </c>
      <c r="EA6" s="21" t="str">
        <f t="shared" si="13"/>
        <v>-</v>
      </c>
      <c r="EB6" s="21" t="str">
        <f t="shared" si="13"/>
        <v>-</v>
      </c>
      <c r="EC6" s="20">
        <f t="shared" si="13"/>
        <v>0</v>
      </c>
      <c r="ED6" s="20" t="str">
        <f>IF(ED7="","",IF(ED7="-","【-】","【"&amp;SUBSTITUTE(TEXT(ED7,"#,##0.00"),"-","△")&amp;"】"))</f>
        <v>【0.00】</v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0">
        <f t="shared" si="14"/>
        <v>0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1">
        <f t="shared" si="14"/>
        <v>0.03</v>
      </c>
      <c r="EO6" s="20" t="str">
        <f>IF(EO7="","",IF(EO7="-","【-】","【"&amp;SUBSTITUTE(TEXT(EO7,"#,##0.00"),"-","△")&amp;"】"))</f>
        <v>【0.02】</v>
      </c>
    </row>
    <row r="7" spans="1:148" s="22" customFormat="1" x14ac:dyDescent="0.2">
      <c r="A7" s="14"/>
      <c r="B7" s="23">
        <v>2022</v>
      </c>
      <c r="C7" s="23">
        <v>75027</v>
      </c>
      <c r="D7" s="23">
        <v>46</v>
      </c>
      <c r="E7" s="23">
        <v>17</v>
      </c>
      <c r="F7" s="23">
        <v>5</v>
      </c>
      <c r="G7" s="23">
        <v>0</v>
      </c>
      <c r="H7" s="23" t="s">
        <v>95</v>
      </c>
      <c r="I7" s="23" t="s">
        <v>96</v>
      </c>
      <c r="J7" s="23" t="s">
        <v>97</v>
      </c>
      <c r="K7" s="23" t="s">
        <v>98</v>
      </c>
      <c r="L7" s="23" t="s">
        <v>99</v>
      </c>
      <c r="M7" s="23" t="s">
        <v>100</v>
      </c>
      <c r="N7" s="24" t="s">
        <v>101</v>
      </c>
      <c r="O7" s="24">
        <v>71.48</v>
      </c>
      <c r="P7" s="24">
        <v>42.73</v>
      </c>
      <c r="Q7" s="24">
        <v>100</v>
      </c>
      <c r="R7" s="24">
        <v>4188</v>
      </c>
      <c r="S7" s="24">
        <v>6312</v>
      </c>
      <c r="T7" s="24">
        <v>46.67</v>
      </c>
      <c r="U7" s="24">
        <v>135.25</v>
      </c>
      <c r="V7" s="24">
        <v>2670</v>
      </c>
      <c r="W7" s="24">
        <v>1.69</v>
      </c>
      <c r="X7" s="24">
        <v>1579.88</v>
      </c>
      <c r="Y7" s="24" t="s">
        <v>101</v>
      </c>
      <c r="Z7" s="24" t="s">
        <v>101</v>
      </c>
      <c r="AA7" s="24" t="s">
        <v>101</v>
      </c>
      <c r="AB7" s="24" t="s">
        <v>101</v>
      </c>
      <c r="AC7" s="24">
        <v>105.95</v>
      </c>
      <c r="AD7" s="24" t="s">
        <v>101</v>
      </c>
      <c r="AE7" s="24" t="s">
        <v>101</v>
      </c>
      <c r="AF7" s="24" t="s">
        <v>101</v>
      </c>
      <c r="AG7" s="24" t="s">
        <v>101</v>
      </c>
      <c r="AH7" s="24">
        <v>105.5</v>
      </c>
      <c r="AI7" s="24">
        <v>103.61</v>
      </c>
      <c r="AJ7" s="24" t="s">
        <v>101</v>
      </c>
      <c r="AK7" s="24" t="s">
        <v>101</v>
      </c>
      <c r="AL7" s="24" t="s">
        <v>101</v>
      </c>
      <c r="AM7" s="24" t="s">
        <v>101</v>
      </c>
      <c r="AN7" s="24">
        <v>0</v>
      </c>
      <c r="AO7" s="24" t="s">
        <v>101</v>
      </c>
      <c r="AP7" s="24" t="s">
        <v>101</v>
      </c>
      <c r="AQ7" s="24" t="s">
        <v>101</v>
      </c>
      <c r="AR7" s="24" t="s">
        <v>101</v>
      </c>
      <c r="AS7" s="24">
        <v>145.43</v>
      </c>
      <c r="AT7" s="24">
        <v>133.62</v>
      </c>
      <c r="AU7" s="24" t="s">
        <v>101</v>
      </c>
      <c r="AV7" s="24" t="s">
        <v>101</v>
      </c>
      <c r="AW7" s="24" t="s">
        <v>101</v>
      </c>
      <c r="AX7" s="24" t="s">
        <v>101</v>
      </c>
      <c r="AY7" s="24">
        <v>345.46</v>
      </c>
      <c r="AZ7" s="24" t="s">
        <v>101</v>
      </c>
      <c r="BA7" s="24" t="s">
        <v>101</v>
      </c>
      <c r="BB7" s="24" t="s">
        <v>101</v>
      </c>
      <c r="BC7" s="24" t="s">
        <v>101</v>
      </c>
      <c r="BD7" s="24">
        <v>38.4</v>
      </c>
      <c r="BE7" s="24">
        <v>36.94</v>
      </c>
      <c r="BF7" s="24" t="s">
        <v>101</v>
      </c>
      <c r="BG7" s="24" t="s">
        <v>101</v>
      </c>
      <c r="BH7" s="24" t="s">
        <v>101</v>
      </c>
      <c r="BI7" s="24" t="s">
        <v>101</v>
      </c>
      <c r="BJ7" s="24">
        <v>2850.89</v>
      </c>
      <c r="BK7" s="24" t="s">
        <v>101</v>
      </c>
      <c r="BL7" s="24" t="s">
        <v>101</v>
      </c>
      <c r="BM7" s="24" t="s">
        <v>101</v>
      </c>
      <c r="BN7" s="24" t="s">
        <v>101</v>
      </c>
      <c r="BO7" s="24">
        <v>900.82</v>
      </c>
      <c r="BP7" s="24">
        <v>809.19</v>
      </c>
      <c r="BQ7" s="24" t="s">
        <v>101</v>
      </c>
      <c r="BR7" s="24" t="s">
        <v>101</v>
      </c>
      <c r="BS7" s="24" t="s">
        <v>101</v>
      </c>
      <c r="BT7" s="24" t="s">
        <v>101</v>
      </c>
      <c r="BU7" s="24">
        <v>72.34</v>
      </c>
      <c r="BV7" s="24" t="s">
        <v>101</v>
      </c>
      <c r="BW7" s="24" t="s">
        <v>101</v>
      </c>
      <c r="BX7" s="24" t="s">
        <v>101</v>
      </c>
      <c r="BY7" s="24" t="s">
        <v>101</v>
      </c>
      <c r="BZ7" s="24">
        <v>52.94</v>
      </c>
      <c r="CA7" s="24">
        <v>57.02</v>
      </c>
      <c r="CB7" s="24" t="s">
        <v>101</v>
      </c>
      <c r="CC7" s="24" t="s">
        <v>101</v>
      </c>
      <c r="CD7" s="24" t="s">
        <v>101</v>
      </c>
      <c r="CE7" s="24" t="s">
        <v>101</v>
      </c>
      <c r="CF7" s="24">
        <v>254.34</v>
      </c>
      <c r="CG7" s="24" t="s">
        <v>101</v>
      </c>
      <c r="CH7" s="24" t="s">
        <v>101</v>
      </c>
      <c r="CI7" s="24" t="s">
        <v>101</v>
      </c>
      <c r="CJ7" s="24" t="s">
        <v>101</v>
      </c>
      <c r="CK7" s="24">
        <v>303.27999999999997</v>
      </c>
      <c r="CL7" s="24">
        <v>273.68</v>
      </c>
      <c r="CM7" s="24" t="s">
        <v>101</v>
      </c>
      <c r="CN7" s="24" t="s">
        <v>101</v>
      </c>
      <c r="CO7" s="24" t="s">
        <v>101</v>
      </c>
      <c r="CP7" s="24" t="s">
        <v>101</v>
      </c>
      <c r="CQ7" s="24">
        <v>59.27</v>
      </c>
      <c r="CR7" s="24" t="s">
        <v>101</v>
      </c>
      <c r="CS7" s="24" t="s">
        <v>101</v>
      </c>
      <c r="CT7" s="24" t="s">
        <v>101</v>
      </c>
      <c r="CU7" s="24" t="s">
        <v>101</v>
      </c>
      <c r="CV7" s="24">
        <v>52.35</v>
      </c>
      <c r="CW7" s="24">
        <v>52.55</v>
      </c>
      <c r="CX7" s="24" t="s">
        <v>101</v>
      </c>
      <c r="CY7" s="24" t="s">
        <v>101</v>
      </c>
      <c r="CZ7" s="24" t="s">
        <v>101</v>
      </c>
      <c r="DA7" s="24" t="s">
        <v>101</v>
      </c>
      <c r="DB7" s="24">
        <v>84.76</v>
      </c>
      <c r="DC7" s="24" t="s">
        <v>101</v>
      </c>
      <c r="DD7" s="24" t="s">
        <v>101</v>
      </c>
      <c r="DE7" s="24" t="s">
        <v>101</v>
      </c>
      <c r="DF7" s="24" t="s">
        <v>101</v>
      </c>
      <c r="DG7" s="24">
        <v>84.39</v>
      </c>
      <c r="DH7" s="24">
        <v>87.3</v>
      </c>
      <c r="DI7" s="24" t="s">
        <v>101</v>
      </c>
      <c r="DJ7" s="24" t="s">
        <v>101</v>
      </c>
      <c r="DK7" s="24" t="s">
        <v>101</v>
      </c>
      <c r="DL7" s="24" t="s">
        <v>101</v>
      </c>
      <c r="DM7" s="24">
        <v>3.59</v>
      </c>
      <c r="DN7" s="24" t="s">
        <v>101</v>
      </c>
      <c r="DO7" s="24" t="s">
        <v>101</v>
      </c>
      <c r="DP7" s="24" t="s">
        <v>101</v>
      </c>
      <c r="DQ7" s="24" t="s">
        <v>101</v>
      </c>
      <c r="DR7" s="24">
        <v>25.19</v>
      </c>
      <c r="DS7" s="24">
        <v>27.11</v>
      </c>
      <c r="DT7" s="24" t="s">
        <v>101</v>
      </c>
      <c r="DU7" s="24" t="s">
        <v>101</v>
      </c>
      <c r="DV7" s="24" t="s">
        <v>101</v>
      </c>
      <c r="DW7" s="24" t="s">
        <v>101</v>
      </c>
      <c r="DX7" s="24">
        <v>0</v>
      </c>
      <c r="DY7" s="24" t="s">
        <v>101</v>
      </c>
      <c r="DZ7" s="24" t="s">
        <v>101</v>
      </c>
      <c r="EA7" s="24" t="s">
        <v>101</v>
      </c>
      <c r="EB7" s="24" t="s">
        <v>101</v>
      </c>
      <c r="EC7" s="24">
        <v>0</v>
      </c>
      <c r="ED7" s="24">
        <v>0</v>
      </c>
      <c r="EE7" s="24" t="s">
        <v>101</v>
      </c>
      <c r="EF7" s="24" t="s">
        <v>101</v>
      </c>
      <c r="EG7" s="24" t="s">
        <v>101</v>
      </c>
      <c r="EH7" s="24" t="s">
        <v>101</v>
      </c>
      <c r="EI7" s="24">
        <v>0</v>
      </c>
      <c r="EJ7" s="24" t="s">
        <v>101</v>
      </c>
      <c r="EK7" s="24" t="s">
        <v>101</v>
      </c>
      <c r="EL7" s="24" t="s">
        <v>101</v>
      </c>
      <c r="EM7" s="24" t="s">
        <v>101</v>
      </c>
      <c r="EN7" s="24">
        <v>0.03</v>
      </c>
      <c r="EO7" s="24">
        <v>0.02</v>
      </c>
    </row>
    <row r="8" spans="1:148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2">
      <c r="A9" s="26"/>
      <c r="B9" s="26" t="s">
        <v>102</v>
      </c>
      <c r="C9" s="26" t="s">
        <v>103</v>
      </c>
      <c r="D9" s="26" t="s">
        <v>104</v>
      </c>
      <c r="E9" s="26" t="s">
        <v>105</v>
      </c>
      <c r="F9" s="26" t="s">
        <v>106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2">
      <c r="A10" s="26" t="s">
        <v>46</v>
      </c>
      <c r="B10" s="27">
        <f t="shared" ref="B10:C10" si="15">DATEVALUE($B7+12-B11&amp;"/1/"&amp;B12)</f>
        <v>47484</v>
      </c>
      <c r="C10" s="28">
        <f t="shared" si="15"/>
        <v>47849</v>
      </c>
      <c r="D10" s="28">
        <f>DATEVALUE($B7+12-D11&amp;"/1/"&amp;D12)</f>
        <v>48215</v>
      </c>
      <c r="E10" s="28">
        <f>DATEVALUE($B7+12-E11&amp;"/1/"&amp;E12)</f>
        <v>48582</v>
      </c>
      <c r="F10" s="28">
        <f>DATEVALUE($B7+12-F11&amp;"/1/"&amp;F12)</f>
        <v>48948</v>
      </c>
    </row>
    <row r="11" spans="1:148" x14ac:dyDescent="0.2">
      <c r="B11">
        <v>4</v>
      </c>
      <c r="C11">
        <v>3</v>
      </c>
      <c r="D11">
        <v>2</v>
      </c>
      <c r="E11">
        <v>1</v>
      </c>
      <c r="F11">
        <v>0</v>
      </c>
      <c r="G11" t="s">
        <v>107</v>
      </c>
    </row>
    <row r="12" spans="1:148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108</v>
      </c>
    </row>
    <row r="13" spans="1:148" x14ac:dyDescent="0.2">
      <c r="B13" t="s">
        <v>109</v>
      </c>
      <c r="C13" t="s">
        <v>110</v>
      </c>
      <c r="D13" t="s">
        <v>110</v>
      </c>
      <c r="E13" t="s">
        <v>111</v>
      </c>
      <c r="F13" t="s">
        <v>110</v>
      </c>
      <c r="G13" t="s">
        <v>112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近内 ひかり</cp:lastModifiedBy>
  <dcterms:created xsi:type="dcterms:W3CDTF">2023-12-12T01:00:29Z</dcterms:created>
  <dcterms:modified xsi:type="dcterms:W3CDTF">2024-01-29T01:17:19Z</dcterms:modified>
  <cp:category/>
</cp:coreProperties>
</file>