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52.101.10\share\Disk\10_生活環境課\③上下水道係\01_上下水道一般\10_経営比較分析表\R5\03_提出用\"/>
    </mc:Choice>
  </mc:AlternateContent>
  <xr:revisionPtr revIDLastSave="0" documentId="13_ncr:1_{10F9DC03-34DB-45E0-92F0-EBD8099C8455}" xr6:coauthVersionLast="45" xr6:coauthVersionMax="45" xr10:uidLastSave="{00000000-0000-0000-0000-000000000000}"/>
  <workbookProtection workbookAlgorithmName="SHA-512" workbookHashValue="7ljzqRiVwAgIUOxFe+gbNfYjj+Qn4qQYxAZn2K06etWJKYSeZF/vs74QoE8lZcGqYMANPs44hja7RQGywYfjgA==" workbookSaltValue="2IJbf/VUUJZMIoK9iwIO/Q=="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V6" i="5"/>
  <c r="U6" i="5"/>
  <c r="BB8" i="4" s="1"/>
  <c r="T6" i="5"/>
  <c r="S6" i="5"/>
  <c r="R6" i="5"/>
  <c r="Q6" i="5"/>
  <c r="W10" i="4" s="1"/>
  <c r="P6" i="5"/>
  <c r="O6" i="5"/>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BB10" i="4"/>
  <c r="AT10" i="4"/>
  <c r="AL10" i="4"/>
  <c r="AD10" i="4"/>
  <c r="P10" i="4"/>
  <c r="I10" i="4"/>
  <c r="B10" i="4"/>
  <c r="AT8" i="4"/>
  <c r="AL8" i="4"/>
  <c r="I8" i="4"/>
</calcChain>
</file>

<file path=xl/sharedStrings.xml><?xml version="1.0" encoding="utf-8"?>
<sst xmlns="http://schemas.openxmlformats.org/spreadsheetml/2006/main" count="236" uniqueCount="121">
  <si>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</si>
  <si>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</si>
  <si>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</si>
  <si>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</si>
  <si>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</si>
  <si>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</si>
  <si>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</si>
  <si>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</si>
  <si>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</si>
  <si>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</si>
  <si>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</si>
  <si>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</si>
  <si>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</si>
  <si>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</si>
  <si>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</si>
  <si>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</si>
  <si>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</si>
  <si>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</si>
  <si>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</si>
  <si>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</si>
  <si>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</si>
  <si>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</si>
  <si>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</si>
  <si>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</si>
  <si>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</si>
  <si>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</si>
  <si>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</si>
  <si>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</si>
  <si>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</si>
  <si>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</si>
  <si>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</si>
  <si>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</si>
  <si>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</si>
  <si>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</si>
  <si>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</si>
  <si>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</si>
  <si>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</si>
  <si>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</si>
  <si>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</si>
  <si>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</si>
  <si>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</si>
  <si>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</si>
  <si>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</si>
  <si>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</si>
  <si>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</si>
  <si>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</si>
  <si>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</si>
  <si>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</si>
  <si>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</si>
  <si>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</si>
  <si>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</si>
  <si>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</si>
  <si>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</si>
  <si>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</si>
  <si>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</si>
  <si>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</si>
  <si>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</si>
  <si>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</si>
  <si>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</si>
  <si>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</si>
  <si>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</si>
  <si>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</si>
  <si>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</si>
  <si>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</si>
  <si>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</si>
  <si>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</si>
  <si>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</si>
  <si>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</si>
  <si>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</si>
  <si>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</si>
  <si>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</si>
  <si>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</si>
  <si>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</si>
  <si>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</si>
  <si>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</si>
  <si>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</si>
  <si>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</si>
  <si>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</si>
  <si>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</si>
  <si>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</si>
  <si>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</si>
  <si>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</si>
  <si>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</si>
  <si>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</si>
  <si>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</si>
  <si>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</si>
  <si>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</si>
  <si>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</si>
  <si>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</si>
  <si>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</si>
  <si>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</si>
  <si>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</si>
  <si>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</si>
  <si>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</si>
  <si>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</si>
  <si>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</si>
  <si>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</si>
  <si>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</si>
  <si>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</si>
  <si>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</si>
  <si>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</si>
  <si>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</si>
  <si>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</si>
  <si>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</si>
  <si>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</si>
  <si>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</si>
  <si>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</si>
  <si>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</si>
  <si>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</si>
  <si>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</si>
  <si>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</si>
  <si>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</si>
  <si>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</si>
  <si>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</si>
  <si>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</si>
  <si>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</si>
  <si>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</si>
  <si>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</si>
  <si>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令和4年度決算は、令和5年4月からの地方公営企業法の適用に伴い、同年3月31日で打切決算とした。
①100％以上であるが、一般会計繰入金に依存している状況にある。使用料改定の検討を進めていかなければならない。
④減少傾向であるが、今後施設の整備費用としての借入が想定されるため、投資規模の適正化を検討し経営改善を図っていかなければならない。
⑤依然として平均値を下回っており、一般会計繰入金に依存している状況にある。使用料改定の検討を進めていかなければならない。
⑥処理方法の見直し等も検討し、維持管理費の削減に努め、効率的な汚水処理を実施しなければならない。
⑦汚水処理人口の減少により施設利用率は低下していくものと推測される。汚水処理施設の統合、処理方法の見直し等の改善が必要である。
⑧水洗化率は平均値を上回り良好な数値となっている。</t>
    <rPh sb="54" eb="56">
      <t>イジョウ</t>
    </rPh>
    <rPh sb="84" eb="86">
      <t>カイテイ</t>
    </rPh>
    <rPh sb="87" eb="89">
      <t>ケントウ</t>
    </rPh>
    <rPh sb="90" eb="91">
      <t>ススイジョウシヨウリョウカイテイケントウヒツヨウウチキケッサン</t>
    </rPh>
    <rPh sb="282" eb="288">
      <t>オスイショリジンコウ</t>
    </rPh>
    <rPh sb="289" eb="291">
      <t>ゲンショウ</t>
    </rPh>
    <rPh sb="294" eb="296">
      <t>シセツ</t>
    </rPh>
    <rPh sb="296" eb="299">
      <t>リヨウリツ</t>
    </rPh>
    <rPh sb="300" eb="302">
      <t>テイカ</t>
    </rPh>
    <rPh sb="309" eb="311">
      <t>スイソク</t>
    </rPh>
    <rPh sb="315" eb="319">
      <t>オスイショリ</t>
    </rPh>
    <rPh sb="319" eb="321">
      <t>シセツ</t>
    </rPh>
    <rPh sb="322" eb="324">
      <t>トウゴウ</t>
    </rPh>
    <rPh sb="325" eb="327">
      <t>ショリ</t>
    </rPh>
    <rPh sb="327" eb="329">
      <t>ホウホウ</t>
    </rPh>
    <rPh sb="330" eb="332">
      <t>ミナオ</t>
    </rPh>
    <rPh sb="333" eb="334">
      <t>トウ</t>
    </rPh>
    <rPh sb="335" eb="337">
      <t>カイゼン</t>
    </rPh>
    <rPh sb="338" eb="340">
      <t>ヒツヨウ</t>
    </rPh>
    <rPh sb="346" eb="350">
      <t>スイセンカリツ</t>
    </rPh>
    <rPh sb="351" eb="354">
      <t>ヘイキンチ</t>
    </rPh>
    <rPh sb="355" eb="357">
      <t>ウワマワ</t>
    </rPh>
    <rPh sb="358" eb="360">
      <t>リョウコウ</t>
    </rPh>
    <rPh sb="361" eb="363">
      <t>スウチ</t>
    </rPh>
    <phoneticPr fontId="4"/>
  </si>
  <si>
    <t>③管路保全と不明水解消に向けて管路カメラ調査を継続して実施し、保全管理に努めていく。</t>
    <rPh sb="1" eb="5">
      <t>カンロホゼン</t>
    </rPh>
    <rPh sb="6" eb="9">
      <t>フメイスイ</t>
    </rPh>
    <rPh sb="9" eb="11">
      <t>カイショウ</t>
    </rPh>
    <rPh sb="12" eb="13">
      <t>ム</t>
    </rPh>
    <rPh sb="15" eb="17">
      <t>カンロ</t>
    </rPh>
    <rPh sb="20" eb="22">
      <t>チョウサ</t>
    </rPh>
    <rPh sb="23" eb="25">
      <t>ケイゾク</t>
    </rPh>
    <rPh sb="27" eb="29">
      <t>ジッシ</t>
    </rPh>
    <rPh sb="31" eb="33">
      <t>ホゼン</t>
    </rPh>
    <rPh sb="33" eb="35">
      <t>カンリ</t>
    </rPh>
    <rPh sb="36" eb="37">
      <t>ツト</t>
    </rPh>
    <phoneticPr fontId="4"/>
  </si>
  <si>
    <t>・経営の健全性・効率性については、令和5年度より地方公営企業法を適用し企業会計に移行したことから、独立採算を原則とする経営が求められる中、安定した経営を持続するために、使用料の見直しによる収入確保及び施設の統廃合により経費の縮減を図っていく。
・老朽化の状況については、資産の更新需要に備え、投資の見通しと財源の見通しを適切に把握し、目標設定及び目標達成に要する計画期間内の投資規模を把握して進めてていく。</t>
    <rPh sb="17" eb="19">
      <t>レイワ</t>
    </rPh>
    <rPh sb="20" eb="21">
      <t>ネン</t>
    </rPh>
    <rPh sb="21" eb="22">
      <t>ド</t>
    </rPh>
    <rPh sb="67" eb="68">
      <t>ナカ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</si>
</sst>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76-47E6-870E-FD15B5B227E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7276-47E6-870E-FD15B5B227E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51.03</c:v>
                </c:pt>
                <c:pt idx="1">
                  <c:v>53.83</c:v>
                </c:pt>
                <c:pt idx="2">
                  <c:v>51.44</c:v>
                </c:pt>
                <c:pt idx="3">
                  <c:v>52.51</c:v>
                </c:pt>
                <c:pt idx="4">
                  <c:v>51.44</c:v>
                </c:pt>
              </c:numCache>
            </c:numRef>
          </c:val>
          <c:extLst>
            <c:ext xmlns:c16="http://schemas.microsoft.com/office/drawing/2014/chart" uri="{C3380CC4-5D6E-409C-BE32-E72D297353CC}">
              <c16:uniqueId val="{00000000-E7D9-4D46-A36E-306F9B96BD8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E7D9-4D46-A36E-306F9B96BD8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73.56</c:v>
                </c:pt>
                <c:pt idx="1">
                  <c:v>73.989999999999995</c:v>
                </c:pt>
                <c:pt idx="2">
                  <c:v>74.73</c:v>
                </c:pt>
                <c:pt idx="3">
                  <c:v>88.57</c:v>
                </c:pt>
                <c:pt idx="4">
                  <c:v>93.25</c:v>
                </c:pt>
              </c:numCache>
            </c:numRef>
          </c:val>
          <c:extLst>
            <c:ext xmlns:c16="http://schemas.microsoft.com/office/drawing/2014/chart" uri="{C3380CC4-5D6E-409C-BE32-E72D297353CC}">
              <c16:uniqueId val="{00000000-280B-4016-8041-C07F40A5E5FD}"/>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280B-4016-8041-C07F40A5E5FD}"/>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101.92</c:v>
                </c:pt>
                <c:pt idx="1">
                  <c:v>100.58</c:v>
                </c:pt>
                <c:pt idx="2">
                  <c:v>96.02</c:v>
                </c:pt>
                <c:pt idx="3">
                  <c:v>102.63</c:v>
                </c:pt>
                <c:pt idx="4">
                  <c:v>130.66</c:v>
                </c:pt>
              </c:numCache>
            </c:numRef>
          </c:val>
          <c:extLst>
            <c:ext xmlns:c16="http://schemas.microsoft.com/office/drawing/2014/chart" uri="{C3380CC4-5D6E-409C-BE32-E72D297353CC}">
              <c16:uniqueId val="{00000000-72E9-4B32-B3D3-4758F29C88C8}"/>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E9-4B32-B3D3-4758F29C88C8}"/>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FE-4430-B21C-35A88EB00EB4}"/>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FE-4430-B21C-35A88EB00EB4}"/>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942-41DB-A445-8F751FFE149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942-41DB-A445-8F751FFE149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2AC-4716-97E5-FDD6D873792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2AC-4716-97E5-FDD6D873792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428-465B-9908-884F8D59C6C6}"/>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428-465B-9908-884F8D59C6C6}"/>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2078.73</c:v>
                </c:pt>
                <c:pt idx="1">
                  <c:v>1595.04</c:v>
                </c:pt>
                <c:pt idx="2">
                  <c:v>1702.39</c:v>
                </c:pt>
                <c:pt idx="3">
                  <c:v>1611.51</c:v>
                </c:pt>
                <c:pt idx="4">
                  <c:v>1569.69</c:v>
                </c:pt>
              </c:numCache>
            </c:numRef>
          </c:val>
          <c:extLst>
            <c:ext xmlns:c16="http://schemas.microsoft.com/office/drawing/2014/chart" uri="{C3380CC4-5D6E-409C-BE32-E72D297353CC}">
              <c16:uniqueId val="{00000000-EF46-49D5-9C4A-F3108180380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EF46-49D5-9C4A-F3108180380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50.2</c:v>
                </c:pt>
                <c:pt idx="1">
                  <c:v>44.71</c:v>
                </c:pt>
                <c:pt idx="2">
                  <c:v>36.32</c:v>
                </c:pt>
                <c:pt idx="3">
                  <c:v>50.74</c:v>
                </c:pt>
                <c:pt idx="4">
                  <c:v>50.74</c:v>
                </c:pt>
              </c:numCache>
            </c:numRef>
          </c:val>
          <c:extLst>
            <c:ext xmlns:c16="http://schemas.microsoft.com/office/drawing/2014/chart" uri="{C3380CC4-5D6E-409C-BE32-E72D297353CC}">
              <c16:uniqueId val="{00000000-ABF0-40BB-A5C5-2869C43D676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ABF0-40BB-A5C5-2869C43D676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358.04</c:v>
                </c:pt>
                <c:pt idx="1">
                  <c:v>400.56</c:v>
                </c:pt>
                <c:pt idx="2">
                  <c:v>498.91</c:v>
                </c:pt>
                <c:pt idx="3">
                  <c:v>357.57</c:v>
                </c:pt>
                <c:pt idx="4">
                  <c:v>344.4</c:v>
                </c:pt>
              </c:numCache>
            </c:numRef>
          </c:val>
          <c:extLst>
            <c:ext xmlns:c16="http://schemas.microsoft.com/office/drawing/2014/chart" uri="{C3380CC4-5D6E-409C-BE32-E72D297353CC}">
              <c16:uniqueId val="{00000000-BB50-447B-A9BA-EB651B2A5DE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BB50-447B-A9BA-EB651B2A5DE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G59" sqref="BG5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塙町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特定環境保全公共下水道</v>
      </c>
      <c r="Q8" s="40"/>
      <c r="R8" s="40"/>
      <c r="S8" s="40"/>
      <c r="T8" s="40"/>
      <c r="U8" s="40"/>
      <c r="V8" s="40"/>
      <c r="W8" s="40" t="str">
        <f>データ!L6</f>
        <v>D2</v>
      </c>
      <c r="X8" s="40"/>
      <c r="Y8" s="40"/>
      <c r="Z8" s="40"/>
      <c r="AA8" s="40"/>
      <c r="AB8" s="40"/>
      <c r="AC8" s="40"/>
      <c r="AD8" s="41" t="str">
        <f>データ!$M$6</f>
        <v>非設置</v>
      </c>
      <c r="AE8" s="41"/>
      <c r="AF8" s="41"/>
      <c r="AG8" s="41"/>
      <c r="AH8" s="41"/>
      <c r="AI8" s="41"/>
      <c r="AJ8" s="41"/>
      <c r="AK8" s="3"/>
      <c r="AL8" s="42">
        <f>データ!S6</f>
        <v>8195</v>
      </c>
      <c r="AM8" s="42"/>
      <c r="AN8" s="42"/>
      <c r="AO8" s="42"/>
      <c r="AP8" s="42"/>
      <c r="AQ8" s="42"/>
      <c r="AR8" s="42"/>
      <c r="AS8" s="42"/>
      <c r="AT8" s="35">
        <f>データ!T6</f>
        <v>211.41</v>
      </c>
      <c r="AU8" s="35"/>
      <c r="AV8" s="35"/>
      <c r="AW8" s="35"/>
      <c r="AX8" s="35"/>
      <c r="AY8" s="35"/>
      <c r="AZ8" s="35"/>
      <c r="BA8" s="35"/>
      <c r="BB8" s="35">
        <f>データ!U6</f>
        <v>38.76</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34.97</v>
      </c>
      <c r="Q10" s="35"/>
      <c r="R10" s="35"/>
      <c r="S10" s="35"/>
      <c r="T10" s="35"/>
      <c r="U10" s="35"/>
      <c r="V10" s="35"/>
      <c r="W10" s="35">
        <f>データ!Q6</f>
        <v>95.98</v>
      </c>
      <c r="X10" s="35"/>
      <c r="Y10" s="35"/>
      <c r="Z10" s="35"/>
      <c r="AA10" s="35"/>
      <c r="AB10" s="35"/>
      <c r="AC10" s="35"/>
      <c r="AD10" s="42">
        <f>データ!R6</f>
        <v>3300</v>
      </c>
      <c r="AE10" s="42"/>
      <c r="AF10" s="42"/>
      <c r="AG10" s="42"/>
      <c r="AH10" s="42"/>
      <c r="AI10" s="42"/>
      <c r="AJ10" s="42"/>
      <c r="AK10" s="2"/>
      <c r="AL10" s="42">
        <f>データ!V6</f>
        <v>2829</v>
      </c>
      <c r="AM10" s="42"/>
      <c r="AN10" s="42"/>
      <c r="AO10" s="42"/>
      <c r="AP10" s="42"/>
      <c r="AQ10" s="42"/>
      <c r="AR10" s="42"/>
      <c r="AS10" s="42"/>
      <c r="AT10" s="35">
        <f>データ!W6</f>
        <v>1.22</v>
      </c>
      <c r="AU10" s="35"/>
      <c r="AV10" s="35"/>
      <c r="AW10" s="35"/>
      <c r="AX10" s="35"/>
      <c r="AY10" s="35"/>
      <c r="AZ10" s="35"/>
      <c r="BA10" s="35"/>
      <c r="BB10" s="35">
        <f>データ!X6</f>
        <v>2318.85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119</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120</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【1,182.11】</v>
      </c>
      <c r="I86" s="12" t="str">
        <f>データ!CA6</f>
        <v>【73.78】</v>
      </c>
      <c r="J86" s="12" t="str">
        <f>データ!CL6</f>
        <v>【220.62】</v>
      </c>
      <c r="K86" s="12" t="str">
        <f>データ!CW6</f>
        <v>【42.22】</v>
      </c>
      <c r="L86" s="12" t="str">
        <f>データ!DH6</f>
        <v>【85.67】</v>
      </c>
      <c r="M86" s="12" t="s">
        <v>44</v>
      </c>
      <c r="N86" s="12" t="s">
        <v>45</v>
      </c>
      <c r="O86" s="12" t="str">
        <f>データ!EO6</f>
        <v>【0.13】</v>
      </c>
    </row>
  </sheetData>
  <sheetProtection algorithmName="SHA-512" hashValue="leDzGtwNdPxaH2VDByXjtXNpiGiHBokrh9gSoC33WwZTa2VJukWMmjs213+5jS3XPJyoQcijiu8hoKVnEmpDEQ==" saltValue="1DHdoAtQs3RCmdFUQP+9W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3" t="s">
        <v>55</v>
      </c>
      <c r="I3" s="74"/>
      <c r="J3" s="74"/>
      <c r="K3" s="74"/>
      <c r="L3" s="74"/>
      <c r="M3" s="74"/>
      <c r="N3" s="74"/>
      <c r="O3" s="74"/>
      <c r="P3" s="74"/>
      <c r="Q3" s="74"/>
      <c r="R3" s="74"/>
      <c r="S3" s="74"/>
      <c r="T3" s="74"/>
      <c r="U3" s="74"/>
      <c r="V3" s="74"/>
      <c r="W3" s="74"/>
      <c r="X3" s="75"/>
      <c r="Y3" s="79" t="s">
        <v>56</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57</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58</v>
      </c>
      <c r="B4" s="16"/>
      <c r="C4" s="16"/>
      <c r="D4" s="16"/>
      <c r="E4" s="16"/>
      <c r="F4" s="16"/>
      <c r="G4" s="16"/>
      <c r="H4" s="76"/>
      <c r="I4" s="77"/>
      <c r="J4" s="77"/>
      <c r="K4" s="77"/>
      <c r="L4" s="77"/>
      <c r="M4" s="77"/>
      <c r="N4" s="77"/>
      <c r="O4" s="77"/>
      <c r="P4" s="77"/>
      <c r="Q4" s="77"/>
      <c r="R4" s="77"/>
      <c r="S4" s="77"/>
      <c r="T4" s="77"/>
      <c r="U4" s="77"/>
      <c r="V4" s="77"/>
      <c r="W4" s="77"/>
      <c r="X4" s="78"/>
      <c r="Y4" s="72" t="s">
        <v>59</v>
      </c>
      <c r="Z4" s="72"/>
      <c r="AA4" s="72"/>
      <c r="AB4" s="72"/>
      <c r="AC4" s="72"/>
      <c r="AD4" s="72"/>
      <c r="AE4" s="72"/>
      <c r="AF4" s="72"/>
      <c r="AG4" s="72"/>
      <c r="AH4" s="72"/>
      <c r="AI4" s="72"/>
      <c r="AJ4" s="72" t="s">
        <v>60</v>
      </c>
      <c r="AK4" s="72"/>
      <c r="AL4" s="72"/>
      <c r="AM4" s="72"/>
      <c r="AN4" s="72"/>
      <c r="AO4" s="72"/>
      <c r="AP4" s="72"/>
      <c r="AQ4" s="72"/>
      <c r="AR4" s="72"/>
      <c r="AS4" s="72"/>
      <c r="AT4" s="72"/>
      <c r="AU4" s="72" t="s">
        <v>61</v>
      </c>
      <c r="AV4" s="72"/>
      <c r="AW4" s="72"/>
      <c r="AX4" s="72"/>
      <c r="AY4" s="72"/>
      <c r="AZ4" s="72"/>
      <c r="BA4" s="72"/>
      <c r="BB4" s="72"/>
      <c r="BC4" s="72"/>
      <c r="BD4" s="72"/>
      <c r="BE4" s="72"/>
      <c r="BF4" s="72" t="s">
        <v>62</v>
      </c>
      <c r="BG4" s="72"/>
      <c r="BH4" s="72"/>
      <c r="BI4" s="72"/>
      <c r="BJ4" s="72"/>
      <c r="BK4" s="72"/>
      <c r="BL4" s="72"/>
      <c r="BM4" s="72"/>
      <c r="BN4" s="72"/>
      <c r="BO4" s="72"/>
      <c r="BP4" s="72"/>
      <c r="BQ4" s="72" t="s">
        <v>63</v>
      </c>
      <c r="BR4" s="72"/>
      <c r="BS4" s="72"/>
      <c r="BT4" s="72"/>
      <c r="BU4" s="72"/>
      <c r="BV4" s="72"/>
      <c r="BW4" s="72"/>
      <c r="BX4" s="72"/>
      <c r="BY4" s="72"/>
      <c r="BZ4" s="72"/>
      <c r="CA4" s="72"/>
      <c r="CB4" s="72" t="s">
        <v>64</v>
      </c>
      <c r="CC4" s="72"/>
      <c r="CD4" s="72"/>
      <c r="CE4" s="72"/>
      <c r="CF4" s="72"/>
      <c r="CG4" s="72"/>
      <c r="CH4" s="72"/>
      <c r="CI4" s="72"/>
      <c r="CJ4" s="72"/>
      <c r="CK4" s="72"/>
      <c r="CL4" s="72"/>
      <c r="CM4" s="72" t="s">
        <v>65</v>
      </c>
      <c r="CN4" s="72"/>
      <c r="CO4" s="72"/>
      <c r="CP4" s="72"/>
      <c r="CQ4" s="72"/>
      <c r="CR4" s="72"/>
      <c r="CS4" s="72"/>
      <c r="CT4" s="72"/>
      <c r="CU4" s="72"/>
      <c r="CV4" s="72"/>
      <c r="CW4" s="72"/>
      <c r="CX4" s="72" t="s">
        <v>66</v>
      </c>
      <c r="CY4" s="72"/>
      <c r="CZ4" s="72"/>
      <c r="DA4" s="72"/>
      <c r="DB4" s="72"/>
      <c r="DC4" s="72"/>
      <c r="DD4" s="72"/>
      <c r="DE4" s="72"/>
      <c r="DF4" s="72"/>
      <c r="DG4" s="72"/>
      <c r="DH4" s="72"/>
      <c r="DI4" s="72" t="s">
        <v>67</v>
      </c>
      <c r="DJ4" s="72"/>
      <c r="DK4" s="72"/>
      <c r="DL4" s="72"/>
      <c r="DM4" s="72"/>
      <c r="DN4" s="72"/>
      <c r="DO4" s="72"/>
      <c r="DP4" s="72"/>
      <c r="DQ4" s="72"/>
      <c r="DR4" s="72"/>
      <c r="DS4" s="72"/>
      <c r="DT4" s="72" t="s">
        <v>68</v>
      </c>
      <c r="DU4" s="72"/>
      <c r="DV4" s="72"/>
      <c r="DW4" s="72"/>
      <c r="DX4" s="72"/>
      <c r="DY4" s="72"/>
      <c r="DZ4" s="72"/>
      <c r="EA4" s="72"/>
      <c r="EB4" s="72"/>
      <c r="EC4" s="72"/>
      <c r="ED4" s="72"/>
      <c r="EE4" s="72" t="s">
        <v>69</v>
      </c>
      <c r="EF4" s="72"/>
      <c r="EG4" s="72"/>
      <c r="EH4" s="72"/>
      <c r="EI4" s="72"/>
      <c r="EJ4" s="72"/>
      <c r="EK4" s="72"/>
      <c r="EL4" s="72"/>
      <c r="EM4" s="72"/>
      <c r="EN4" s="72"/>
      <c r="EO4" s="72"/>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2022</v>
      </c>
      <c r="C6" s="19">
        <f t="shared" ref="C6:X6" si="3">C7</f>
        <v>74837</v>
      </c>
      <c r="D6" s="19">
        <f t="shared" si="3"/>
        <v>47</v>
      </c>
      <c r="E6" s="19">
        <f t="shared" si="3"/>
        <v>17</v>
      </c>
      <c r="F6" s="19">
        <f t="shared" si="3"/>
        <v>4</v>
      </c>
      <c r="G6" s="19">
        <f t="shared" si="3"/>
        <v>0</v>
      </c>
      <c r="H6" s="19" t="str">
        <f t="shared" si="3"/>
        <v>福島県　塙町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34.97</v>
      </c>
      <c r="Q6" s="20">
        <f t="shared" si="3"/>
        <v>95.98</v>
      </c>
      <c r="R6" s="20">
        <f t="shared" si="3"/>
        <v>3300</v>
      </c>
      <c r="S6" s="20">
        <f t="shared" si="3"/>
        <v>8195</v>
      </c>
      <c r="T6" s="20">
        <f t="shared" si="3"/>
        <v>211.41</v>
      </c>
      <c r="U6" s="20">
        <f t="shared" si="3"/>
        <v>38.76</v>
      </c>
      <c r="V6" s="20">
        <f t="shared" si="3"/>
        <v>2829</v>
      </c>
      <c r="W6" s="20">
        <f t="shared" si="3"/>
        <v>1.22</v>
      </c>
      <c r="X6" s="20">
        <f t="shared" si="3"/>
        <v>2318.85</v>
      </c>
      <c r="Y6" s="21">
        <f>IF(Y7="",NA(),Y7)</f>
        <v>101.92</v>
      </c>
      <c r="Z6" s="21">
        <f t="shared" ref="Z6:AH6" si="4">IF(Z7="",NA(),Z7)</f>
        <v>100.58</v>
      </c>
      <c r="AA6" s="21">
        <f t="shared" si="4"/>
        <v>96.02</v>
      </c>
      <c r="AB6" s="21">
        <f t="shared" si="4"/>
        <v>102.63</v>
      </c>
      <c r="AC6" s="21">
        <f t="shared" si="4"/>
        <v>130.66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2078.73</v>
      </c>
      <c r="BG6" s="21">
        <f t="shared" ref="BG6:BO6" si="7">IF(BG7="",NA(),BG7)</f>
        <v>1595.04</v>
      </c>
      <c r="BH6" s="21">
        <f t="shared" si="7"/>
        <v>1702.39</v>
      </c>
      <c r="BI6" s="21">
        <f t="shared" si="7"/>
        <v>1611.51</v>
      </c>
      <c r="BJ6" s="21">
        <f t="shared" si="7"/>
        <v>1569.69</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50.2</v>
      </c>
      <c r="BR6" s="21">
        <f t="shared" ref="BR6:BZ6" si="8">IF(BR7="",NA(),BR7)</f>
        <v>44.71</v>
      </c>
      <c r="BS6" s="21">
        <f t="shared" si="8"/>
        <v>36.32</v>
      </c>
      <c r="BT6" s="21">
        <f t="shared" si="8"/>
        <v>50.74</v>
      </c>
      <c r="BU6" s="21">
        <f t="shared" si="8"/>
        <v>50.74</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358.04</v>
      </c>
      <c r="CC6" s="21">
        <f t="shared" ref="CC6:CK6" si="9">IF(CC7="",NA(),CC7)</f>
        <v>400.56</v>
      </c>
      <c r="CD6" s="21">
        <f t="shared" si="9"/>
        <v>498.91</v>
      </c>
      <c r="CE6" s="21">
        <f t="shared" si="9"/>
        <v>357.57</v>
      </c>
      <c r="CF6" s="21">
        <f t="shared" si="9"/>
        <v>344.4</v>
      </c>
      <c r="CG6" s="21">
        <f t="shared" si="9"/>
        <v>230.02</v>
      </c>
      <c r="CH6" s="21">
        <f t="shared" si="9"/>
        <v>228.47</v>
      </c>
      <c r="CI6" s="21">
        <f t="shared" si="9"/>
        <v>224.88</v>
      </c>
      <c r="CJ6" s="21">
        <f t="shared" si="9"/>
        <v>228.64</v>
      </c>
      <c r="CK6" s="21">
        <f t="shared" si="9"/>
        <v>239.46</v>
      </c>
      <c r="CL6" s="20" t="str">
        <f>IF(CL7="","",IF(CL7="-","【-】","【"&amp;SUBSTITUTE(TEXT(CL7,"#,##0.00"),"-","△")&amp;"】"))</f>
        <v>【220.62】</v>
      </c>
      <c r="CM6" s="21">
        <f>IF(CM7="",NA(),CM7)</f>
        <v>51.03</v>
      </c>
      <c r="CN6" s="21">
        <f t="shared" ref="CN6:CV6" si="10">IF(CN7="",NA(),CN7)</f>
        <v>53.83</v>
      </c>
      <c r="CO6" s="21">
        <f t="shared" si="10"/>
        <v>51.44</v>
      </c>
      <c r="CP6" s="21">
        <f t="shared" si="10"/>
        <v>52.51</v>
      </c>
      <c r="CQ6" s="21">
        <f t="shared" si="10"/>
        <v>51.44</v>
      </c>
      <c r="CR6" s="21">
        <f t="shared" si="10"/>
        <v>42.56</v>
      </c>
      <c r="CS6" s="21">
        <f t="shared" si="10"/>
        <v>42.47</v>
      </c>
      <c r="CT6" s="21">
        <f t="shared" si="10"/>
        <v>42.4</v>
      </c>
      <c r="CU6" s="21">
        <f t="shared" si="10"/>
        <v>42.28</v>
      </c>
      <c r="CV6" s="21">
        <f t="shared" si="10"/>
        <v>41.06</v>
      </c>
      <c r="CW6" s="20" t="str">
        <f>IF(CW7="","",IF(CW7="-","【-】","【"&amp;SUBSTITUTE(TEXT(CW7,"#,##0.00"),"-","△")&amp;"】"))</f>
        <v>【42.22】</v>
      </c>
      <c r="CX6" s="21">
        <f>IF(CX7="",NA(),CX7)</f>
        <v>73.56</v>
      </c>
      <c r="CY6" s="21">
        <f t="shared" ref="CY6:DG6" si="11">IF(CY7="",NA(),CY7)</f>
        <v>73.989999999999995</v>
      </c>
      <c r="CZ6" s="21">
        <f t="shared" si="11"/>
        <v>74.73</v>
      </c>
      <c r="DA6" s="21">
        <f t="shared" si="11"/>
        <v>88.57</v>
      </c>
      <c r="DB6" s="21">
        <f t="shared" si="11"/>
        <v>93.25</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15">
      <c r="A7" s="14"/>
      <c r="B7" s="23">
        <v>2022</v>
      </c>
      <c r="C7" s="23">
        <v>74837</v>
      </c>
      <c r="D7" s="23">
        <v>47</v>
      </c>
      <c r="E7" s="23">
        <v>17</v>
      </c>
      <c r="F7" s="23">
        <v>4</v>
      </c>
      <c r="G7" s="23">
        <v>0</v>
      </c>
      <c r="H7" s="23" t="s">
        <v>99</v>
      </c>
      <c r="I7" s="23" t="s">
        <v>100</v>
      </c>
      <c r="J7" s="23" t="s">
        <v>101</v>
      </c>
      <c r="K7" s="23" t="s">
        <v>102</v>
      </c>
      <c r="L7" s="23" t="s">
        <v>103</v>
      </c>
      <c r="M7" s="23" t="s">
        <v>104</v>
      </c>
      <c r="N7" s="24" t="s">
        <v>105</v>
      </c>
      <c r="O7" s="24" t="s">
        <v>106</v>
      </c>
      <c r="P7" s="24">
        <v>34.97</v>
      </c>
      <c r="Q7" s="24">
        <v>95.98</v>
      </c>
      <c r="R7" s="24">
        <v>3300</v>
      </c>
      <c r="S7" s="24">
        <v>8195</v>
      </c>
      <c r="T7" s="24">
        <v>211.41</v>
      </c>
      <c r="U7" s="24">
        <v>38.76</v>
      </c>
      <c r="V7" s="24">
        <v>2829</v>
      </c>
      <c r="W7" s="24">
        <v>1.22</v>
      </c>
      <c r="X7" s="24">
        <v>2318.85</v>
      </c>
      <c r="Y7" s="24">
        <v>101.92</v>
      </c>
      <c r="Z7" s="24">
        <v>100.58</v>
      </c>
      <c r="AA7" s="24">
        <v>96.02</v>
      </c>
      <c r="AB7" s="24">
        <v>102.63</v>
      </c>
      <c r="AC7" s="24">
        <v>130.66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2078.73</v>
      </c>
      <c r="BG7" s="24">
        <v>1595.04</v>
      </c>
      <c r="BH7" s="24">
        <v>1702.39</v>
      </c>
      <c r="BI7" s="24">
        <v>1611.51</v>
      </c>
      <c r="BJ7" s="24">
        <v>1569.69</v>
      </c>
      <c r="BK7" s="24">
        <v>1194.1500000000001</v>
      </c>
      <c r="BL7" s="24">
        <v>1206.79</v>
      </c>
      <c r="BM7" s="24">
        <v>1258.43</v>
      </c>
      <c r="BN7" s="24">
        <v>1163.75</v>
      </c>
      <c r="BO7" s="24">
        <v>1195.47</v>
      </c>
      <c r="BP7" s="24">
        <v>1182.1099999999999</v>
      </c>
      <c r="BQ7" s="24">
        <v>50.2</v>
      </c>
      <c r="BR7" s="24">
        <v>44.71</v>
      </c>
      <c r="BS7" s="24">
        <v>36.32</v>
      </c>
      <c r="BT7" s="24">
        <v>50.74</v>
      </c>
      <c r="BU7" s="24">
        <v>50.74</v>
      </c>
      <c r="BV7" s="24">
        <v>72.260000000000005</v>
      </c>
      <c r="BW7" s="24">
        <v>71.84</v>
      </c>
      <c r="BX7" s="24">
        <v>73.36</v>
      </c>
      <c r="BY7" s="24">
        <v>72.599999999999994</v>
      </c>
      <c r="BZ7" s="24">
        <v>69.430000000000007</v>
      </c>
      <c r="CA7" s="24">
        <v>73.78</v>
      </c>
      <c r="CB7" s="24">
        <v>358.04</v>
      </c>
      <c r="CC7" s="24">
        <v>400.56</v>
      </c>
      <c r="CD7" s="24">
        <v>498.91</v>
      </c>
      <c r="CE7" s="24">
        <v>357.57</v>
      </c>
      <c r="CF7" s="24">
        <v>344.4</v>
      </c>
      <c r="CG7" s="24">
        <v>230.02</v>
      </c>
      <c r="CH7" s="24">
        <v>228.47</v>
      </c>
      <c r="CI7" s="24">
        <v>224.88</v>
      </c>
      <c r="CJ7" s="24">
        <v>228.64</v>
      </c>
      <c r="CK7" s="24">
        <v>239.46</v>
      </c>
      <c r="CL7" s="24">
        <v>220.62</v>
      </c>
      <c r="CM7" s="24">
        <v>51.03</v>
      </c>
      <c r="CN7" s="24">
        <v>53.83</v>
      </c>
      <c r="CO7" s="24">
        <v>51.44</v>
      </c>
      <c r="CP7" s="24">
        <v>52.51</v>
      </c>
      <c r="CQ7" s="24">
        <v>51.44</v>
      </c>
      <c r="CR7" s="24">
        <v>42.56</v>
      </c>
      <c r="CS7" s="24">
        <v>42.47</v>
      </c>
      <c r="CT7" s="24">
        <v>42.4</v>
      </c>
      <c r="CU7" s="24">
        <v>42.28</v>
      </c>
      <c r="CV7" s="24">
        <v>41.06</v>
      </c>
      <c r="CW7" s="24">
        <v>42.22</v>
      </c>
      <c r="CX7" s="24">
        <v>73.56</v>
      </c>
      <c r="CY7" s="24">
        <v>73.989999999999995</v>
      </c>
      <c r="CZ7" s="24">
        <v>74.73</v>
      </c>
      <c r="DA7" s="24">
        <v>88.57</v>
      </c>
      <c r="DB7" s="24">
        <v>93.25</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112</v>
      </c>
    </row>
    <row r="12" spans="1:145" x14ac:dyDescent="0.15">
      <c r="B12">
        <v>1</v>
      </c>
      <c r="C12">
        <v>1</v>
      </c>
      <c r="D12">
        <v>2</v>
      </c>
      <c r="E12">
        <v>3</v>
      </c>
      <c r="F12">
        <v>4</v>
      </c>
      <c r="G12" t="s">
        <v>113</v>
      </c>
    </row>
    <row r="13" spans="1:145" x14ac:dyDescent="0.15">
      <c r="B13" t="s">
        <v>114</v>
      </c>
      <c r="C13" t="s">
        <v>115</v>
      </c>
      <c r="D13" t="s">
        <v>115</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HANAWA31181</cp:lastModifiedBy>
  <cp:lastPrinted>2024-01-24T02:16:30Z</cp:lastPrinted>
  <dcterms:created xsi:type="dcterms:W3CDTF">2023-12-12T02:49:40Z</dcterms:created>
  <dcterms:modified xsi:type="dcterms:W3CDTF">2024-01-24T02:16:35Z</dcterms:modified>
  <cp:category/>
</cp:coreProperties>
</file>