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F:\下水【経営比較分析表】2022_074811_47_1718\"/>
    </mc:Choice>
  </mc:AlternateContent>
  <xr:revisionPtr revIDLastSave="0" documentId="13_ncr:1_{0D90F9E9-57C7-473A-90E3-190E312DE230}" xr6:coauthVersionLast="45" xr6:coauthVersionMax="45" xr10:uidLastSave="{00000000-0000-0000-0000-000000000000}"/>
  <workbookProtection workbookAlgorithmName="SHA-512" workbookHashValue="DVwn/4XvEJJ7CxXhNhfC7WxjaY9fTDHmAuSr9gukFhBuHmX1wf2uBNCpg/PAAmfssqXWktSI0izA8sk1lu1dsg==" workbookSaltValue="15PFmV+pDuwEeKq4JzXZHw==" workbookSpinCount="100000" lockStructure="1"/>
  <bookViews>
    <workbookView xWindow="-120" yWindow="-120" windowWidth="24240" windowHeight="1329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<sst xmlns="http://schemas.openxmlformats.org/spreadsheetml/2006/main" count="236" uniqueCount="121">
  <si>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</si>
  <si>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</si>
  <si>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</si>
  <si>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</si>
  <si>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</si>
  <si>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</si>
  <si>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</si>
  <si>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</si>
  <si>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</si>
  <si>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</si>
  <si>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</si>
  <si>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</si>
  <si>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</si>
  <si>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</si>
  <si>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</si>
  <si>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</si>
  <si>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</si>
  <si>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</si>
  <si>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</si>
  <si>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</si>
  <si>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</si>
  <si>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</si>
  <si>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</si>
  <si>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</si>
  <si>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</si>
  <si>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</si>
  <si>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</si>
  <si>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</si>
  <si>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</si>
  <si>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</si>
  <si>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</si>
  <si>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</si>
  <si>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</si>
  <si>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</si>
  <si>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</si>
  <si>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</si>
  <si>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</si>
  <si>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</si>
  <si>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</si>
  <si>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</si>
  <si>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</si>
  <si>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</si>
  <si>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</si>
  <si>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</si>
  <si>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</si>
  <si>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</si>
  <si>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</si>
  <si>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</si>
  <si>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</si>
  <si>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</si>
  <si>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</si>
  <si>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</si>
  <si>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</si>
  <si>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</si>
  <si>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</si>
  <si>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</si>
  <si>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</si>
  <si>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</si>
  <si>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</si>
  <si>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</si>
  <si>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</si>
  <si>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</si>
  <si>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</si>
  <si>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</si>
  <si>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</si>
  <si>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</si>
  <si>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</si>
  <si>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</si>
  <si>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</si>
  <si>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</si>
  <si>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</si>
  <si>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</si>
  <si>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</si>
  <si>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</si>
  <si>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</si>
  <si>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</si>
  <si>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</si>
  <si>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</si>
  <si>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</si>
  <si>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</si>
  <si>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</si>
  <si>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</si>
  <si>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</si>
  <si>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</si>
  <si>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</si>
  <si>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</si>
  <si>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</si>
  <si>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</si>
  <si>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</si>
  <si>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</si>
  <si>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</si>
  <si>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</si>
  <si>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</si>
  <si>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</si>
  <si>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</si>
  <si>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</si>
  <si>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</si>
  <si>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</si>
  <si>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</si>
  <si>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</si>
  <si>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</si>
  <si>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</si>
  <si>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</si>
  <si>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</si>
  <si>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</si>
  <si>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</si>
  <si>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</si>
  <si>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</si>
  <si>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</si>
  <si>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</si>
  <si>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</si>
  <si>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</si>
  <si>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</si>
  <si>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</si>
  <si>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</si>
  <si>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</si>
  <si>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</si>
  <si>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</si>
  <si>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農業集落排水事業は、計画策定時に見込んだ処理人口、処理戸数、処理水量を超えて加入者を増やすことができないため、より効果的な維持管理が求められる事業であり、受益者が限定されることから適正な料金負担も考慮していかなければなりません。</t>
    <rPh sb="1" eb="3">
      <t>ノウギョウ</t>
    </rPh>
    <rPh sb="3" eb="5">
      <t>シュウラク</t>
    </rPh>
    <rPh sb="5" eb="9">
      <t>ハイスイジギョウ</t>
    </rPh>
    <rPh sb="11" eb="16">
      <t>ケイカクサクテイジ</t>
    </rPh>
    <rPh sb="17" eb="19">
      <t>ミコ</t>
    </rPh>
    <rPh sb="21" eb="25">
      <t>ショリジンコウ</t>
    </rPh>
    <rPh sb="26" eb="28">
      <t>ショリ</t>
    </rPh>
    <rPh sb="28" eb="30">
      <t>コスウ</t>
    </rPh>
    <rPh sb="31" eb="33">
      <t>ショリ</t>
    </rPh>
    <rPh sb="33" eb="35">
      <t>スイリョウ</t>
    </rPh>
    <rPh sb="36" eb="37">
      <t>コ</t>
    </rPh>
    <rPh sb="39" eb="42">
      <t>カニュウシャ</t>
    </rPh>
    <rPh sb="43" eb="44">
      <t>フ</t>
    </rPh>
    <rPh sb="58" eb="61">
      <t>コウカテキ</t>
    </rPh>
    <rPh sb="62" eb="66">
      <t>イジカンリ</t>
    </rPh>
    <rPh sb="67" eb="68">
      <t>モト</t>
    </rPh>
    <rPh sb="72" eb="74">
      <t>ジギョウ</t>
    </rPh>
    <rPh sb="78" eb="81">
      <t>ジュエキシャ</t>
    </rPh>
    <rPh sb="82" eb="84">
      <t>ゲンテイ</t>
    </rPh>
    <rPh sb="91" eb="93">
      <t>テキセイ</t>
    </rPh>
    <rPh sb="94" eb="96">
      <t>リョウキン</t>
    </rPh>
    <rPh sb="96" eb="98">
      <t>フタン</t>
    </rPh>
    <rPh sb="99" eb="101">
      <t>コウリョ</t>
    </rPh>
    <phoneticPr fontId="4"/>
  </si>
  <si>
    <t>　農業集落排水施設は、計画対象人口2,230人、計画処理対象戸数405戸という事業規模で平成９年度から供用開始となっており、令和4年度末の処理区域内の人口別接続率が74.1％、戸数別接続率が67.92％となっております。
　収益的収支比率は、赤字を示しており不足する費用については、一般会計からの繰出金によって賄っています。農業集落排水事業は、施設整備が完了していますので投資が必要なければ、地方債の償還が徐々に減少することが見込まれます。
　企業債残高対事業規模比率については、事業が完了しているので年々数値が減少し、資本費平準化債の影響で減少が緩やかになってきています。
　経費回収率及び汚水処理減価については、類似団体及び全国平均と比較して料金収入が少なく、汚水処理費用が高上りとなっている状態を示しており、この数値の改善には接続率を向上させ、汚水処理の効率性を高めることが必要です。
　施設利用率及び水洗化率については、接続率が向上すれば数値が改善していきますので、現在2%程度の伸びとなっている接続率をさらに伸ばせるよう経営の健全化、施設等の効率性の向上に努めてまいります。</t>
    <rPh sb="1" eb="9">
      <t>ノウギョウシュウラクハイスイシセツ</t>
    </rPh>
    <rPh sb="11" eb="13">
      <t>ケイカク</t>
    </rPh>
    <rPh sb="13" eb="17">
      <t>タイショウジンコウ</t>
    </rPh>
    <rPh sb="24" eb="26">
      <t>ケイカク</t>
    </rPh>
    <rPh sb="26" eb="28">
      <t>ショリ</t>
    </rPh>
    <rPh sb="28" eb="32">
      <t>タイショウコスウ</t>
    </rPh>
    <rPh sb="35" eb="36">
      <t>コ</t>
    </rPh>
    <rPh sb="39" eb="43">
      <t>ジギョウキボ</t>
    </rPh>
    <rPh sb="44" eb="46">
      <t>ヘイセイ</t>
    </rPh>
    <rPh sb="47" eb="49">
      <t>ネンド</t>
    </rPh>
    <rPh sb="51" eb="55">
      <t>キョウヨウカイシ</t>
    </rPh>
    <rPh sb="62" eb="64">
      <t>レイワ</t>
    </rPh>
    <rPh sb="65" eb="67">
      <t>ネンド</t>
    </rPh>
    <rPh sb="67" eb="68">
      <t>マツ</t>
    </rPh>
    <rPh sb="69" eb="74">
      <t>ショリクイキナイ</t>
    </rPh>
    <rPh sb="75" eb="78">
      <t>ジンコウベツ</t>
    </rPh>
    <rPh sb="78" eb="81">
      <t>セツゾクリツ</t>
    </rPh>
    <rPh sb="88" eb="91">
      <t>コスウベツ</t>
    </rPh>
    <rPh sb="91" eb="94">
      <t>セツゾクリツ</t>
    </rPh>
    <rPh sb="112" eb="115">
      <t>シュウエキテキ</t>
    </rPh>
    <rPh sb="115" eb="119">
      <t>シュウシヒリツ</t>
    </rPh>
    <rPh sb="121" eb="123">
      <t>アカジ</t>
    </rPh>
    <rPh sb="124" eb="125">
      <t>シメ</t>
    </rPh>
    <rPh sb="129" eb="131">
      <t>フソク</t>
    </rPh>
    <rPh sb="133" eb="135">
      <t>ヒヨウ</t>
    </rPh>
    <rPh sb="141" eb="145">
      <t>イッパンカイケイ</t>
    </rPh>
    <rPh sb="148" eb="149">
      <t>ク</t>
    </rPh>
    <rPh sb="149" eb="150">
      <t>ダ</t>
    </rPh>
    <rPh sb="150" eb="151">
      <t>キン</t>
    </rPh>
    <rPh sb="155" eb="156">
      <t>マカナ</t>
    </rPh>
    <rPh sb="162" eb="170">
      <t>ノウギョウシュウラクハイスイジギョウ</t>
    </rPh>
    <rPh sb="172" eb="174">
      <t>シセツ</t>
    </rPh>
    <rPh sb="174" eb="176">
      <t>セイビ</t>
    </rPh>
    <rPh sb="177" eb="179">
      <t>カンリョウ</t>
    </rPh>
    <rPh sb="186" eb="188">
      <t>トウシ</t>
    </rPh>
    <rPh sb="189" eb="191">
      <t>ヒツヨウ</t>
    </rPh>
    <rPh sb="196" eb="199">
      <t>チホウサイ</t>
    </rPh>
    <rPh sb="200" eb="202">
      <t>ショウカン</t>
    </rPh>
    <rPh sb="203" eb="205">
      <t>ジョジョ</t>
    </rPh>
    <rPh sb="206" eb="208">
      <t>ゲンショウ</t>
    </rPh>
    <rPh sb="213" eb="215">
      <t>ミコ</t>
    </rPh>
    <rPh sb="222" eb="225">
      <t>キギョウサイ</t>
    </rPh>
    <rPh sb="225" eb="227">
      <t>ザンダカ</t>
    </rPh>
    <rPh sb="227" eb="228">
      <t>タイ</t>
    </rPh>
    <rPh sb="228" eb="232">
      <t>ジギョウキボ</t>
    </rPh>
    <rPh sb="232" eb="234">
      <t>ヒリツ</t>
    </rPh>
    <rPh sb="240" eb="242">
      <t>ジギョウ</t>
    </rPh>
    <rPh sb="243" eb="245">
      <t>カンリョウ</t>
    </rPh>
    <phoneticPr fontId="4"/>
  </si>
  <si>
    <t>　農業集落排水施設の供用開始は、平成9年4月となっており、事業開始から26年が経過しています。管渠整備は順次更新工事を行ってきたものの管渠以外の重要施設については、施設本体以外に電気設備や機械設備などが更新時期を迎えています。そのため令和2年度から国の補助事業である機能強化事業に取組み、施設本体、電気設備、機械設備等の更新を実施しました。
今後も本体のきめ細やかなメンテナンスに努めながら、施設の適正な維持管理に努めてまいります。</t>
    <rPh sb="1" eb="5">
      <t>ノウギョウシュウラク</t>
    </rPh>
    <rPh sb="5" eb="9">
      <t>ハイスイシセツ</t>
    </rPh>
    <rPh sb="10" eb="12">
      <t>キョウヨウ</t>
    </rPh>
    <rPh sb="12" eb="14">
      <t>カイシ</t>
    </rPh>
    <rPh sb="16" eb="18">
      <t>ヘイセイ</t>
    </rPh>
    <rPh sb="19" eb="20">
      <t>ネン</t>
    </rPh>
    <rPh sb="21" eb="22">
      <t>ガツ</t>
    </rPh>
    <rPh sb="29" eb="33">
      <t>ジギョウカイシ</t>
    </rPh>
    <rPh sb="37" eb="38">
      <t>ネン</t>
    </rPh>
    <rPh sb="39" eb="41">
      <t>ケイカ</t>
    </rPh>
    <rPh sb="47" eb="51">
      <t>カンキョセイビ</t>
    </rPh>
    <rPh sb="52" eb="54">
      <t>ジュンジ</t>
    </rPh>
    <rPh sb="54" eb="58">
      <t>コウシンコウジ</t>
    </rPh>
    <rPh sb="59" eb="60">
      <t>オコナ</t>
    </rPh>
    <rPh sb="67" eb="71">
      <t>カンキョイガイ</t>
    </rPh>
    <rPh sb="72" eb="74">
      <t>ジュウヨウ</t>
    </rPh>
    <rPh sb="74" eb="76">
      <t>シセツ</t>
    </rPh>
    <rPh sb="82" eb="84">
      <t>シセツ</t>
    </rPh>
    <rPh sb="84" eb="88">
      <t>ホンタイイガイ</t>
    </rPh>
    <rPh sb="89" eb="93">
      <t>デンキセツビ</t>
    </rPh>
    <rPh sb="94" eb="98">
      <t>キカイセツビ</t>
    </rPh>
    <rPh sb="101" eb="105">
      <t>コウシンジキ</t>
    </rPh>
    <rPh sb="106" eb="107">
      <t>ムカ</t>
    </rPh>
    <rPh sb="117" eb="119">
      <t>レイワ</t>
    </rPh>
    <rPh sb="120" eb="122">
      <t>ネンド</t>
    </rPh>
    <rPh sb="124" eb="125">
      <t>クニ</t>
    </rPh>
    <rPh sb="126" eb="130">
      <t>ホジョジギョウ</t>
    </rPh>
    <rPh sb="133" eb="139">
      <t>キノウキョウカジギョウ</t>
    </rPh>
    <rPh sb="140" eb="142">
      <t>トリク</t>
    </rPh>
    <rPh sb="144" eb="148">
      <t>シセツホンタイ</t>
    </rPh>
    <rPh sb="149" eb="153">
      <t>デンキセツビ</t>
    </rPh>
    <rPh sb="154" eb="156">
      <t>キカイ</t>
    </rPh>
    <rPh sb="156" eb="159">
      <t>セツビトウ</t>
    </rPh>
    <rPh sb="160" eb="162">
      <t>コウシン</t>
    </rPh>
    <rPh sb="163" eb="165">
      <t>ジッシ</t>
    </rPh>
    <rPh sb="171" eb="173">
      <t>コンゴ</t>
    </rPh>
    <rPh sb="174" eb="176">
      <t>ホンタイ</t>
    </rPh>
    <rPh sb="179" eb="180">
      <t>コマ</t>
    </rPh>
    <rPh sb="190" eb="191">
      <t>ツト</t>
    </rPh>
    <rPh sb="196" eb="198">
      <t>シセツ</t>
    </rPh>
    <rPh sb="199" eb="201">
      <t>テキセイ</t>
    </rPh>
    <rPh sb="202" eb="206">
      <t>イジカンリ</t>
    </rPh>
    <rPh sb="207" eb="20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</si>
</sst>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DC-4F87-B514-C1E606ACDD3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85DC-4F87-B514-C1E606ACDD3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29.8</c:v>
                </c:pt>
                <c:pt idx="1">
                  <c:v>30.34</c:v>
                </c:pt>
                <c:pt idx="2">
                  <c:v>30.2</c:v>
                </c:pt>
                <c:pt idx="3">
                  <c:v>30.61</c:v>
                </c:pt>
                <c:pt idx="4">
                  <c:v>30.07</c:v>
                </c:pt>
              </c:numCache>
            </c:numRef>
          </c:val>
          <c:extLst>
            <c:ext xmlns:c16="http://schemas.microsoft.com/office/drawing/2014/chart" uri="{C3380CC4-5D6E-409C-BE32-E72D297353CC}">
              <c16:uniqueId val="{00000000-9866-4F68-8A9F-EB7A203DE67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9866-4F68-8A9F-EB7A203DE67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62.14</c:v>
                </c:pt>
                <c:pt idx="1">
                  <c:v>61.3</c:v>
                </c:pt>
                <c:pt idx="2">
                  <c:v>61.11</c:v>
                </c:pt>
                <c:pt idx="3">
                  <c:v>60.28</c:v>
                </c:pt>
                <c:pt idx="4">
                  <c:v>60.41</c:v>
                </c:pt>
              </c:numCache>
            </c:numRef>
          </c:val>
          <c:extLst>
            <c:ext xmlns:c16="http://schemas.microsoft.com/office/drawing/2014/chart" uri="{C3380CC4-5D6E-409C-BE32-E72D297353CC}">
              <c16:uniqueId val="{00000000-8D5C-4F3C-81AD-3F9005A5CE9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8D5C-4F3C-81AD-3F9005A5CE9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79.5</c:v>
                </c:pt>
                <c:pt idx="1">
                  <c:v>76.510000000000005</c:v>
                </c:pt>
                <c:pt idx="2">
                  <c:v>74.8</c:v>
                </c:pt>
                <c:pt idx="3">
                  <c:v>73.900000000000006</c:v>
                </c:pt>
                <c:pt idx="4">
                  <c:v>71.58</c:v>
                </c:pt>
              </c:numCache>
            </c:numRef>
          </c:val>
          <c:extLst>
            <c:ext xmlns:c16="http://schemas.microsoft.com/office/drawing/2014/chart" uri="{C3380CC4-5D6E-409C-BE32-E72D297353CC}">
              <c16:uniqueId val="{00000000-B753-40E9-8906-632A42CEC76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53-40E9-8906-632A42CEC76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45-42AB-9E1E-511C1F69BC6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45-42AB-9E1E-511C1F69BC6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30-4E6D-97DD-E87788A4C0B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30-4E6D-97DD-E87788A4C0B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F7-4842-9FE1-8AB3514FF6B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F7-4842-9FE1-8AB3514FF6B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1B-47CF-BD6D-DDB3A0C7491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1B-47CF-BD6D-DDB3A0C7491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1200.02</c:v>
                </c:pt>
                <c:pt idx="1">
                  <c:v>1278.56</c:v>
                </c:pt>
                <c:pt idx="2">
                  <c:v>1237.6500000000001</c:v>
                </c:pt>
                <c:pt idx="3">
                  <c:v>1264.67</c:v>
                </c:pt>
                <c:pt idx="4">
                  <c:v>1358.78</c:v>
                </c:pt>
              </c:numCache>
            </c:numRef>
          </c:val>
          <c:extLst>
            <c:ext xmlns:c16="http://schemas.microsoft.com/office/drawing/2014/chart" uri="{C3380CC4-5D6E-409C-BE32-E72D297353CC}">
              <c16:uniqueId val="{00000000-4A6A-4689-9B34-0964C36149A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4A6A-4689-9B34-0964C36149A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41.76</c:v>
                </c:pt>
                <c:pt idx="1">
                  <c:v>43.4</c:v>
                </c:pt>
                <c:pt idx="2">
                  <c:v>48.76</c:v>
                </c:pt>
                <c:pt idx="3">
                  <c:v>48.77</c:v>
                </c:pt>
                <c:pt idx="4">
                  <c:v>36.74</c:v>
                </c:pt>
              </c:numCache>
            </c:numRef>
          </c:val>
          <c:extLst>
            <c:ext xmlns:c16="http://schemas.microsoft.com/office/drawing/2014/chart" uri="{C3380CC4-5D6E-409C-BE32-E72D297353CC}">
              <c16:uniqueId val="{00000000-0B8B-4813-BEDF-71A85F6394B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0B8B-4813-BEDF-71A85F6394B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375.88</c:v>
                </c:pt>
                <c:pt idx="1">
                  <c:v>367.12</c:v>
                </c:pt>
                <c:pt idx="2">
                  <c:v>327.62</c:v>
                </c:pt>
                <c:pt idx="3">
                  <c:v>326.54000000000002</c:v>
                </c:pt>
                <c:pt idx="4">
                  <c:v>434.17</c:v>
                </c:pt>
              </c:numCache>
            </c:numRef>
          </c:val>
          <c:extLst>
            <c:ext xmlns:c16="http://schemas.microsoft.com/office/drawing/2014/chart" uri="{C3380CC4-5D6E-409C-BE32-E72D297353CC}">
              <c16:uniqueId val="{00000000-34F2-46DB-8AFD-27CF64D29E3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34F2-46DB-8AFD-27CF64D29E3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L40"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棚倉町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13277</v>
      </c>
      <c r="AM8" s="46"/>
      <c r="AN8" s="46"/>
      <c r="AO8" s="46"/>
      <c r="AP8" s="46"/>
      <c r="AQ8" s="46"/>
      <c r="AR8" s="46"/>
      <c r="AS8" s="46"/>
      <c r="AT8" s="45">
        <f>データ!T6</f>
        <v>159.93</v>
      </c>
      <c r="AU8" s="45"/>
      <c r="AV8" s="45"/>
      <c r="AW8" s="45"/>
      <c r="AX8" s="45"/>
      <c r="AY8" s="45"/>
      <c r="AZ8" s="45"/>
      <c r="BA8" s="45"/>
      <c r="BB8" s="45">
        <f>データ!U6</f>
        <v>83.02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13.18</v>
      </c>
      <c r="Q10" s="45"/>
      <c r="R10" s="45"/>
      <c r="S10" s="45"/>
      <c r="T10" s="45"/>
      <c r="U10" s="45"/>
      <c r="V10" s="45"/>
      <c r="W10" s="45">
        <f>データ!Q6</f>
        <v>91.58</v>
      </c>
      <c r="X10" s="45"/>
      <c r="Y10" s="45"/>
      <c r="Z10" s="45"/>
      <c r="AA10" s="45"/>
      <c r="AB10" s="45"/>
      <c r="AC10" s="45"/>
      <c r="AD10" s="46">
        <f>データ!R6</f>
        <v>2882</v>
      </c>
      <c r="AE10" s="46"/>
      <c r="AF10" s="46"/>
      <c r="AG10" s="46"/>
      <c r="AH10" s="46"/>
      <c r="AI10" s="46"/>
      <c r="AJ10" s="46"/>
      <c r="AK10" s="2"/>
      <c r="AL10" s="46">
        <f>データ!V6</f>
        <v>1738</v>
      </c>
      <c r="AM10" s="46"/>
      <c r="AN10" s="46"/>
      <c r="AO10" s="46"/>
      <c r="AP10" s="46"/>
      <c r="AQ10" s="46"/>
      <c r="AR10" s="46"/>
      <c r="AS10" s="46"/>
      <c r="AT10" s="45">
        <f>データ!W6</f>
        <v>2.4700000000000002</v>
      </c>
      <c r="AU10" s="45"/>
      <c r="AV10" s="45"/>
      <c r="AW10" s="45"/>
      <c r="AX10" s="45"/>
      <c r="AY10" s="45"/>
      <c r="AZ10" s="45"/>
      <c r="BA10" s="45"/>
      <c r="BB10" s="45">
        <f>データ!X6</f>
        <v>703.64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OwyBr0AQiqaLqx3qs9ekg842wkZiYwSo03KFXZiiJjXcm/NUncL1zhWJ2MN/ZRE/u3x6fvjnvrFvQTZbd+8+SQ==" saltValue="zkf6GhtEVKZ20/A9JdOl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74811</v>
      </c>
      <c r="D6" s="19">
        <f t="shared" si="3"/>
        <v>47</v>
      </c>
      <c r="E6" s="19">
        <f t="shared" si="3"/>
        <v>17</v>
      </c>
      <c r="F6" s="19">
        <f t="shared" si="3"/>
        <v>5</v>
      </c>
      <c r="G6" s="19">
        <f t="shared" si="3"/>
        <v>0</v>
      </c>
      <c r="H6" s="19" t="str">
        <f t="shared" si="3"/>
        <v>福島県　棚倉町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13.18</v>
      </c>
      <c r="Q6" s="20">
        <f t="shared" si="3"/>
        <v>91.58</v>
      </c>
      <c r="R6" s="20">
        <f t="shared" si="3"/>
        <v>2882</v>
      </c>
      <c r="S6" s="20">
        <f t="shared" si="3"/>
        <v>13277</v>
      </c>
      <c r="T6" s="20">
        <f t="shared" si="3"/>
        <v>159.93</v>
      </c>
      <c r="U6" s="20">
        <f t="shared" si="3"/>
        <v>83.02</v>
      </c>
      <c r="V6" s="20">
        <f t="shared" si="3"/>
        <v>1738</v>
      </c>
      <c r="W6" s="20">
        <f t="shared" si="3"/>
        <v>2.4700000000000002</v>
      </c>
      <c r="X6" s="20">
        <f t="shared" si="3"/>
        <v>703.64</v>
      </c>
      <c r="Y6" s="21">
        <f>IF(Y7="",NA(),Y7)</f>
        <v>79.5</v>
      </c>
      <c r="Z6" s="21">
        <f t="shared" ref="Z6:AH6" si="4">IF(Z7="",NA(),Z7)</f>
        <v>76.510000000000005</v>
      </c>
      <c r="AA6" s="21">
        <f t="shared" si="4"/>
        <v>74.8</v>
      </c>
      <c r="AB6" s="21">
        <f t="shared" si="4"/>
        <v>73.900000000000006</v>
      </c>
      <c r="AC6" s="21">
        <f t="shared" si="4"/>
        <v>71.58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1200.02</v>
      </c>
      <c r="BG6" s="21">
        <f t="shared" ref="BG6:BO6" si="7">IF(BG7="",NA(),BG7)</f>
        <v>1278.56</v>
      </c>
      <c r="BH6" s="21">
        <f t="shared" si="7"/>
        <v>1237.6500000000001</v>
      </c>
      <c r="BI6" s="21">
        <f t="shared" si="7"/>
        <v>1264.67</v>
      </c>
      <c r="BJ6" s="21">
        <f t="shared" si="7"/>
        <v>1358.78</v>
      </c>
      <c r="BK6" s="21">
        <f t="shared" si="7"/>
        <v>789.46</v>
      </c>
      <c r="BL6" s="21">
        <f t="shared" si="7"/>
        <v>826.83</v>
      </c>
      <c r="BM6" s="21">
        <f t="shared" si="7"/>
        <v>867.83</v>
      </c>
      <c r="BN6" s="21">
        <f t="shared" si="7"/>
        <v>791.76</v>
      </c>
      <c r="BO6" s="21">
        <f t="shared" si="7"/>
        <v>900.82</v>
      </c>
      <c r="BP6" s="20" t="str">
        <f>IF(BP7="","",IF(BP7="-","【-】","【"&amp;SUBSTITUTE(TEXT(BP7,"#,##0.00"),"-","△")&amp;"】"))</f>
        <v>【809.19】</v>
      </c>
      <c r="BQ6" s="21">
        <f>IF(BQ7="",NA(),BQ7)</f>
        <v>41.76</v>
      </c>
      <c r="BR6" s="21">
        <f t="shared" ref="BR6:BZ6" si="8">IF(BR7="",NA(),BR7)</f>
        <v>43.4</v>
      </c>
      <c r="BS6" s="21">
        <f t="shared" si="8"/>
        <v>48.76</v>
      </c>
      <c r="BT6" s="21">
        <f t="shared" si="8"/>
        <v>48.77</v>
      </c>
      <c r="BU6" s="21">
        <f t="shared" si="8"/>
        <v>36.74</v>
      </c>
      <c r="BV6" s="21">
        <f t="shared" si="8"/>
        <v>57.77</v>
      </c>
      <c r="BW6" s="21">
        <f t="shared" si="8"/>
        <v>57.31</v>
      </c>
      <c r="BX6" s="21">
        <f t="shared" si="8"/>
        <v>57.08</v>
      </c>
      <c r="BY6" s="21">
        <f t="shared" si="8"/>
        <v>56.26</v>
      </c>
      <c r="BZ6" s="21">
        <f t="shared" si="8"/>
        <v>52.94</v>
      </c>
      <c r="CA6" s="20" t="str">
        <f>IF(CA7="","",IF(CA7="-","【-】","【"&amp;SUBSTITUTE(TEXT(CA7,"#,##0.00"),"-","△")&amp;"】"))</f>
        <v>【57.02】</v>
      </c>
      <c r="CB6" s="21">
        <f>IF(CB7="",NA(),CB7)</f>
        <v>375.88</v>
      </c>
      <c r="CC6" s="21">
        <f t="shared" ref="CC6:CK6" si="9">IF(CC7="",NA(),CC7)</f>
        <v>367.12</v>
      </c>
      <c r="CD6" s="21">
        <f t="shared" si="9"/>
        <v>327.62</v>
      </c>
      <c r="CE6" s="21">
        <f t="shared" si="9"/>
        <v>326.54000000000002</v>
      </c>
      <c r="CF6" s="21">
        <f t="shared" si="9"/>
        <v>434.17</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29.8</v>
      </c>
      <c r="CN6" s="21">
        <f t="shared" ref="CN6:CV6" si="10">IF(CN7="",NA(),CN7)</f>
        <v>30.34</v>
      </c>
      <c r="CO6" s="21">
        <f t="shared" si="10"/>
        <v>30.2</v>
      </c>
      <c r="CP6" s="21">
        <f t="shared" si="10"/>
        <v>30.61</v>
      </c>
      <c r="CQ6" s="21">
        <f t="shared" si="10"/>
        <v>30.07</v>
      </c>
      <c r="CR6" s="21">
        <f t="shared" si="10"/>
        <v>50.68</v>
      </c>
      <c r="CS6" s="21">
        <f t="shared" si="10"/>
        <v>50.14</v>
      </c>
      <c r="CT6" s="21">
        <f t="shared" si="10"/>
        <v>54.83</v>
      </c>
      <c r="CU6" s="21">
        <f t="shared" si="10"/>
        <v>66.53</v>
      </c>
      <c r="CV6" s="21">
        <f t="shared" si="10"/>
        <v>52.35</v>
      </c>
      <c r="CW6" s="20" t="str">
        <f>IF(CW7="","",IF(CW7="-","【-】","【"&amp;SUBSTITUTE(TEXT(CW7,"#,##0.00"),"-","△")&amp;"】"))</f>
        <v>【52.55】</v>
      </c>
      <c r="CX6" s="21">
        <f>IF(CX7="",NA(),CX7)</f>
        <v>62.14</v>
      </c>
      <c r="CY6" s="21">
        <f t="shared" ref="CY6:DG6" si="11">IF(CY7="",NA(),CY7)</f>
        <v>61.3</v>
      </c>
      <c r="CZ6" s="21">
        <f t="shared" si="11"/>
        <v>61.11</v>
      </c>
      <c r="DA6" s="21">
        <f t="shared" si="11"/>
        <v>60.28</v>
      </c>
      <c r="DB6" s="21">
        <f t="shared" si="11"/>
        <v>60.41</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74811</v>
      </c>
      <c r="D7" s="23">
        <v>47</v>
      </c>
      <c r="E7" s="23">
        <v>17</v>
      </c>
      <c r="F7" s="23">
        <v>5</v>
      </c>
      <c r="G7" s="23">
        <v>0</v>
      </c>
      <c r="H7" s="23" t="s">
        <v>99</v>
      </c>
      <c r="I7" s="23" t="s">
        <v>100</v>
      </c>
      <c r="J7" s="23" t="s">
        <v>101</v>
      </c>
      <c r="K7" s="23" t="s">
        <v>102</v>
      </c>
      <c r="L7" s="23" t="s">
        <v>103</v>
      </c>
      <c r="M7" s="23" t="s">
        <v>104</v>
      </c>
      <c r="N7" s="24" t="s">
        <v>105</v>
      </c>
      <c r="O7" s="24" t="s">
        <v>106</v>
      </c>
      <c r="P7" s="24">
        <v>13.18</v>
      </c>
      <c r="Q7" s="24">
        <v>91.58</v>
      </c>
      <c r="R7" s="24">
        <v>2882</v>
      </c>
      <c r="S7" s="24">
        <v>13277</v>
      </c>
      <c r="T7" s="24">
        <v>159.93</v>
      </c>
      <c r="U7" s="24">
        <v>83.02</v>
      </c>
      <c r="V7" s="24">
        <v>1738</v>
      </c>
      <c r="W7" s="24">
        <v>2.4700000000000002</v>
      </c>
      <c r="X7" s="24">
        <v>703.64</v>
      </c>
      <c r="Y7" s="24">
        <v>79.5</v>
      </c>
      <c r="Z7" s="24">
        <v>76.510000000000005</v>
      </c>
      <c r="AA7" s="24">
        <v>74.8</v>
      </c>
      <c r="AB7" s="24">
        <v>73.900000000000006</v>
      </c>
      <c r="AC7" s="24">
        <v>71.58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1200.02</v>
      </c>
      <c r="BG7" s="24">
        <v>1278.56</v>
      </c>
      <c r="BH7" s="24">
        <v>1237.6500000000001</v>
      </c>
      <c r="BI7" s="24">
        <v>1264.67</v>
      </c>
      <c r="BJ7" s="24">
        <v>1358.78</v>
      </c>
      <c r="BK7" s="24">
        <v>789.46</v>
      </c>
      <c r="BL7" s="24">
        <v>826.83</v>
      </c>
      <c r="BM7" s="24">
        <v>867.83</v>
      </c>
      <c r="BN7" s="24">
        <v>791.76</v>
      </c>
      <c r="BO7" s="24">
        <v>900.82</v>
      </c>
      <c r="BP7" s="24">
        <v>809.19</v>
      </c>
      <c r="BQ7" s="24">
        <v>41.76</v>
      </c>
      <c r="BR7" s="24">
        <v>43.4</v>
      </c>
      <c r="BS7" s="24">
        <v>48.76</v>
      </c>
      <c r="BT7" s="24">
        <v>48.77</v>
      </c>
      <c r="BU7" s="24">
        <v>36.74</v>
      </c>
      <c r="BV7" s="24">
        <v>57.77</v>
      </c>
      <c r="BW7" s="24">
        <v>57.31</v>
      </c>
      <c r="BX7" s="24">
        <v>57.08</v>
      </c>
      <c r="BY7" s="24">
        <v>56.26</v>
      </c>
      <c r="BZ7" s="24">
        <v>52.94</v>
      </c>
      <c r="CA7" s="24">
        <v>57.02</v>
      </c>
      <c r="CB7" s="24">
        <v>375.88</v>
      </c>
      <c r="CC7" s="24">
        <v>367.12</v>
      </c>
      <c r="CD7" s="24">
        <v>327.62</v>
      </c>
      <c r="CE7" s="24">
        <v>326.54000000000002</v>
      </c>
      <c r="CF7" s="24">
        <v>434.17</v>
      </c>
      <c r="CG7" s="24">
        <v>274.35000000000002</v>
      </c>
      <c r="CH7" s="24">
        <v>273.52</v>
      </c>
      <c r="CI7" s="24">
        <v>274.99</v>
      </c>
      <c r="CJ7" s="24">
        <v>282.08999999999997</v>
      </c>
      <c r="CK7" s="24">
        <v>303.27999999999997</v>
      </c>
      <c r="CL7" s="24">
        <v>273.68</v>
      </c>
      <c r="CM7" s="24">
        <v>29.8</v>
      </c>
      <c r="CN7" s="24">
        <v>30.34</v>
      </c>
      <c r="CO7" s="24">
        <v>30.2</v>
      </c>
      <c r="CP7" s="24">
        <v>30.61</v>
      </c>
      <c r="CQ7" s="24">
        <v>30.07</v>
      </c>
      <c r="CR7" s="24">
        <v>50.68</v>
      </c>
      <c r="CS7" s="24">
        <v>50.14</v>
      </c>
      <c r="CT7" s="24">
        <v>54.83</v>
      </c>
      <c r="CU7" s="24">
        <v>66.53</v>
      </c>
      <c r="CV7" s="24">
        <v>52.35</v>
      </c>
      <c r="CW7" s="24">
        <v>52.55</v>
      </c>
      <c r="CX7" s="24">
        <v>62.14</v>
      </c>
      <c r="CY7" s="24">
        <v>61.3</v>
      </c>
      <c r="CZ7" s="24">
        <v>61.11</v>
      </c>
      <c r="DA7" s="24">
        <v>60.28</v>
      </c>
      <c r="DB7" s="24">
        <v>60.41</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U5046</cp:lastModifiedBy>
  <dcterms:created xsi:type="dcterms:W3CDTF">2023-12-12T02:52:45Z</dcterms:created>
  <dcterms:modified xsi:type="dcterms:W3CDTF">2024-01-29T01:15:14Z</dcterms:modified>
  <cp:category/>
</cp:coreProperties>
</file>