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Amsv00\上下水道課\共有フォルダ\総務係\報告\R5報告\10 公営企業に係る経営比較分析表（令和４年度決算）の分析等について\【経営比較分析表】2022_074471_46_1718\【経営比較分析表】2022_074471_46_1718\"/>
    </mc:Choice>
  </mc:AlternateContent>
  <xr:revisionPtr revIDLastSave="0" documentId="13_ncr:1_{AEFB97D8-2F20-43B4-9672-0A747AF0BC69}" xr6:coauthVersionLast="47" xr6:coauthVersionMax="47" xr10:uidLastSave="{00000000-0000-0000-0000-000000000000}"/>
  <workbookProtection workbookAlgorithmName="SHA-512" workbookHashValue="6jI5NP7gbDd6tXTF16zpOEn5WGql/Kji2AMB2CKCLtQs5u58lVguFH9PKgEL52VXRB8+Jbo0fgwu9YiAuqr4ng==" workbookSaltValue="9gPf0Tm3iqfmWWKrHWeLS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 r="AT10" i="4"/>
  <c r="AL10" i="4"/>
  <c r="W10" i="4"/>
  <c r="P10" i="4"/>
  <c r="I10" i="4"/>
  <c r="B10" i="4"/>
  <c r="P8" i="4"/>
  <c r="I8" i="4"/>
</calcChain>
</file>

<file path=xl/sharedStrings.xml><?xml version="1.0" encoding="utf-8"?>
<sst xmlns="http://schemas.openxmlformats.org/spreadsheetml/2006/main" count="289" uniqueCount="117">
  <si>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</si>
  <si>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</si>
  <si>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</si>
  <si>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</si>
  <si>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</si>
  <si>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</si>
  <si>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</si>
  <si>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</si>
  <si>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</si>
  <si>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</si>
  <si>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</si>
  <si>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</si>
  <si>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</si>
  <si>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</si>
  <si>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</si>
  <si>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</si>
  <si>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</si>
  <si>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</si>
  <si>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</si>
  <si>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</si>
  <si>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</si>
  <si>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</si>
  <si>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</si>
  <si>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</si>
  <si>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</si>
  <si>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</si>
  <si>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</si>
  <si>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</si>
  <si>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</si>
  <si>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</si>
  <si>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</si>
  <si>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</si>
  <si>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</si>
  <si>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</si>
  <si>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</si>
  <si>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</si>
  <si>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</si>
  <si>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</si>
  <si>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</si>
  <si>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</si>
  <si>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</si>
  <si>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</si>
  <si>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</si>
  <si>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</si>
  <si>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</si>
  <si>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</si>
  <si>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</si>
  <si>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</si>
  <si>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</si>
  <si>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</si>
  <si>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</si>
  <si>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</si>
  <si>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</si>
  <si>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</si>
  <si>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</si>
  <si>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</si>
  <si>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</si>
  <si>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</si>
  <si>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</si>
  <si>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</si>
  <si>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</si>
  <si>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</si>
  <si>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</si>
  <si>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</si>
  <si>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</si>
  <si>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</si>
  <si>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</si>
  <si>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</si>
  <si>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</si>
  <si>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</si>
  <si>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</si>
  <si>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</si>
  <si>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</si>
  <si>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</si>
  <si>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</si>
  <si>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</si>
  <si>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</si>
  <si>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</si>
  <si>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</si>
  <si>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</si>
  <si>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</si>
  <si>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</si>
  <si>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</si>
  <si>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</si>
  <si>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</si>
  <si>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</si>
  <si>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</si>
  <si>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</si>
  <si>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</si>
  <si>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</si>
  <si>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</si>
  <si>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</si>
  <si>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</si>
  <si>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</si>
  <si>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</si>
  <si>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</si>
  <si>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</si>
  <si>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</si>
  <si>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</si>
  <si>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</si>
  <si>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</si>
  <si>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</si>
  <si>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</si>
  <si>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</si>
  <si>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</si>
  <si>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</si>
  <si>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</si>
  <si>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</si>
  <si>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</si>
  <si>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</si>
  <si>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</si>
  <si>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</si>
  <si>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</si>
  <si>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</si>
  <si>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維持管理費や企業債支払利息等の費用を使用料収入や一般会計からの繰入金等の収益で賄えている状況である。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流動資産で流動負債を賄えている状況である。
</t>
    </r>
    <r>
      <rPr>
        <b/>
        <sz val="11"/>
        <color theme="1"/>
        <rFont val="ＭＳ ゴシック"/>
        <family val="3"/>
        <charset val="128"/>
      </rPr>
      <t>④企業債残高対事業規模比率</t>
    </r>
    <r>
      <rPr>
        <sz val="11"/>
        <color theme="1"/>
        <rFont val="ＭＳ ゴシック"/>
        <family val="3"/>
        <charset val="128"/>
      </rPr>
      <t xml:space="preserve">
新規借入を行っていないため減少傾向にあるが、類似団体平均値よりも上回っている。将来的な財政負担を見据えた財政運営により、可能な限り企業債残高の縮減を図っていく必要がある。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類似団体と比較し低い値となっている。今後も投資の効率化や維持管理費の削減、有収水量の増加等の取組みに努めていく。
</t>
    </r>
    <r>
      <rPr>
        <b/>
        <sz val="11"/>
        <color theme="1"/>
        <rFont val="ＭＳ ゴシック"/>
        <family val="3"/>
        <charset val="128"/>
      </rPr>
      <t>⑦施設利用率</t>
    </r>
    <r>
      <rPr>
        <sz val="11"/>
        <color theme="1"/>
        <rFont val="ＭＳ ゴシック"/>
        <family val="3"/>
        <charset val="128"/>
      </rPr>
      <t xml:space="preserve">
類似団体と比較し低い値となっている。
</t>
    </r>
    <r>
      <rPr>
        <b/>
        <sz val="11"/>
        <color theme="1"/>
        <rFont val="ＭＳ ゴシック"/>
        <family val="3"/>
        <charset val="128"/>
      </rPr>
      <t>⑧水洗化率</t>
    </r>
    <r>
      <rPr>
        <sz val="11"/>
        <color theme="1"/>
        <rFont val="ＭＳ ゴシック"/>
        <family val="3"/>
        <charset val="128"/>
      </rPr>
      <t xml:space="preserve">
100％である。</t>
    </r>
    <rPh sb="125" eb="129">
      <t>シンキカリイレ</t>
    </rPh>
    <rPh sb="130" eb="131">
      <t>オコナ</t>
    </rPh>
    <rPh sb="138" eb="142">
      <t>ゲンショウケイコウ</t>
    </rPh>
    <phoneticPr fontId="4"/>
  </si>
  <si>
    <r>
      <rPr>
        <b/>
        <sz val="11"/>
        <color theme="1"/>
        <rFont val="ＭＳ ゴシック"/>
        <family val="3"/>
        <charset val="128"/>
      </rPr>
      <t>①有形固定資産減価償却率</t>
    </r>
    <r>
      <rPr>
        <sz val="11"/>
        <color theme="1"/>
        <rFont val="ＭＳ ゴシック"/>
        <family val="3"/>
        <charset val="128"/>
      </rPr>
      <t xml:space="preserve">
現在、法定耐用年数を経過した浄化槽はないが、計画的な付帯設備等の保守点検及び維持管理が必要である。</t>
    </r>
    <phoneticPr fontId="4"/>
  </si>
  <si>
    <t>　本町の特定地域生活排水処理事業は整備完了している。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rPh sb="4" eb="14">
      <t>トクテイチイキセイカツハイスイショリ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</si>
</sst>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D9-44F5-A423-75E57F3957A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D9-44F5-A423-75E57F3957A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53.17</c:v>
                </c:pt>
                <c:pt idx="3">
                  <c:v>51.59</c:v>
                </c:pt>
                <c:pt idx="4">
                  <c:v>51.59</c:v>
                </c:pt>
              </c:numCache>
            </c:numRef>
          </c:val>
          <c:extLst>
            <c:ext xmlns:c16="http://schemas.microsoft.com/office/drawing/2014/chart" uri="{C3380CC4-5D6E-409C-BE32-E72D297353CC}">
              <c16:uniqueId val="{00000000-8B30-4EAB-AE51-C5B85D21FD2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58.19</c:v>
                </c:pt>
                <c:pt idx="3">
                  <c:v>56.52</c:v>
                </c:pt>
                <c:pt idx="4">
                  <c:v>88.45</c:v>
                </c:pt>
              </c:numCache>
            </c:numRef>
          </c:val>
          <c:smooth val="0"/>
          <c:extLst>
            <c:ext xmlns:c16="http://schemas.microsoft.com/office/drawing/2014/chart" uri="{C3380CC4-5D6E-409C-BE32-E72D297353CC}">
              <c16:uniqueId val="{00000001-8B30-4EAB-AE51-C5B85D21FD2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41FF-4280-B89A-0A4BC0C02D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87.8</c:v>
                </c:pt>
                <c:pt idx="3">
                  <c:v>88.43</c:v>
                </c:pt>
                <c:pt idx="4">
                  <c:v>90.34</c:v>
                </c:pt>
              </c:numCache>
            </c:numRef>
          </c:val>
          <c:smooth val="0"/>
          <c:extLst>
            <c:ext xmlns:c16="http://schemas.microsoft.com/office/drawing/2014/chart" uri="{C3380CC4-5D6E-409C-BE32-E72D297353CC}">
              <c16:uniqueId val="{00000001-41FF-4280-B89A-0A4BC0C02D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c:v>
                </c:pt>
                <c:pt idx="3">
                  <c:v>101.3</c:v>
                </c:pt>
                <c:pt idx="4">
                  <c:v>100</c:v>
                </c:pt>
              </c:numCache>
            </c:numRef>
          </c:val>
          <c:extLst>
            <c:ext xmlns:c16="http://schemas.microsoft.com/office/drawing/2014/chart" uri="{C3380CC4-5D6E-409C-BE32-E72D297353CC}">
              <c16:uniqueId val="{00000000-2376-4362-9114-22139672BDE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99.03</c:v>
                </c:pt>
                <c:pt idx="3">
                  <c:v>100.41</c:v>
                </c:pt>
                <c:pt idx="4">
                  <c:v>100.17</c:v>
                </c:pt>
              </c:numCache>
            </c:numRef>
          </c:val>
          <c:smooth val="0"/>
          <c:extLst>
            <c:ext xmlns:c16="http://schemas.microsoft.com/office/drawing/2014/chart" uri="{C3380CC4-5D6E-409C-BE32-E72D297353CC}">
              <c16:uniqueId val="{00000001-2376-4362-9114-22139672BDE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5.25</c:v>
                </c:pt>
                <c:pt idx="3">
                  <c:v>10.51</c:v>
                </c:pt>
                <c:pt idx="4">
                  <c:v>15.76</c:v>
                </c:pt>
              </c:numCache>
            </c:numRef>
          </c:val>
          <c:extLst>
            <c:ext xmlns:c16="http://schemas.microsoft.com/office/drawing/2014/chart" uri="{C3380CC4-5D6E-409C-BE32-E72D297353CC}">
              <c16:uniqueId val="{00000000-433E-42AF-B6D9-2624FEE186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15.74</c:v>
                </c:pt>
                <c:pt idx="3">
                  <c:v>21.02</c:v>
                </c:pt>
                <c:pt idx="4">
                  <c:v>24.31</c:v>
                </c:pt>
              </c:numCache>
            </c:numRef>
          </c:val>
          <c:smooth val="0"/>
          <c:extLst>
            <c:ext xmlns:c16="http://schemas.microsoft.com/office/drawing/2014/chart" uri="{C3380CC4-5D6E-409C-BE32-E72D297353CC}">
              <c16:uniqueId val="{00000001-433E-42AF-B6D9-2624FEE186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06-4CD9-A217-68974AACD8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06-4CD9-A217-68974AACD8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D05-44CE-99A8-F1C57A48DB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74.239999999999995</c:v>
                </c:pt>
                <c:pt idx="3">
                  <c:v>83.92</c:v>
                </c:pt>
                <c:pt idx="4">
                  <c:v>89.31</c:v>
                </c:pt>
              </c:numCache>
            </c:numRef>
          </c:val>
          <c:smooth val="0"/>
          <c:extLst>
            <c:ext xmlns:c16="http://schemas.microsoft.com/office/drawing/2014/chart" uri="{C3380CC4-5D6E-409C-BE32-E72D297353CC}">
              <c16:uniqueId val="{00000001-3D05-44CE-99A8-F1C57A48DB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101.07</c:v>
                </c:pt>
                <c:pt idx="3">
                  <c:v>110.94</c:v>
                </c:pt>
                <c:pt idx="4">
                  <c:v>137.83000000000001</c:v>
                </c:pt>
              </c:numCache>
            </c:numRef>
          </c:val>
          <c:extLst>
            <c:ext xmlns:c16="http://schemas.microsoft.com/office/drawing/2014/chart" uri="{C3380CC4-5D6E-409C-BE32-E72D297353CC}">
              <c16:uniqueId val="{00000000-AD6B-4C5A-9D34-D95B8A3836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100.47</c:v>
                </c:pt>
                <c:pt idx="3">
                  <c:v>122.71</c:v>
                </c:pt>
                <c:pt idx="4">
                  <c:v>138.19999999999999</c:v>
                </c:pt>
              </c:numCache>
            </c:numRef>
          </c:val>
          <c:smooth val="0"/>
          <c:extLst>
            <c:ext xmlns:c16="http://schemas.microsoft.com/office/drawing/2014/chart" uri="{C3380CC4-5D6E-409C-BE32-E72D297353CC}">
              <c16:uniqueId val="{00000001-AD6B-4C5A-9D34-D95B8A3836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1131.5999999999999</c:v>
                </c:pt>
                <c:pt idx="3">
                  <c:v>1056.4000000000001</c:v>
                </c:pt>
                <c:pt idx="4">
                  <c:v>1003.02</c:v>
                </c:pt>
              </c:numCache>
            </c:numRef>
          </c:val>
          <c:extLst>
            <c:ext xmlns:c16="http://schemas.microsoft.com/office/drawing/2014/chart" uri="{C3380CC4-5D6E-409C-BE32-E72D297353CC}">
              <c16:uniqueId val="{00000000-F141-4CA1-AFB2-2C82D3DA54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294.27</c:v>
                </c:pt>
                <c:pt idx="3">
                  <c:v>294.08999999999997</c:v>
                </c:pt>
                <c:pt idx="4">
                  <c:v>294.08999999999997</c:v>
                </c:pt>
              </c:numCache>
            </c:numRef>
          </c:val>
          <c:smooth val="0"/>
          <c:extLst>
            <c:ext xmlns:c16="http://schemas.microsoft.com/office/drawing/2014/chart" uri="{C3380CC4-5D6E-409C-BE32-E72D297353CC}">
              <c16:uniqueId val="{00000001-F141-4CA1-AFB2-2C82D3DA54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76</c:v>
                </c:pt>
                <c:pt idx="3">
                  <c:v>82.61</c:v>
                </c:pt>
                <c:pt idx="4">
                  <c:v>69.02</c:v>
                </c:pt>
              </c:numCache>
            </c:numRef>
          </c:val>
          <c:extLst>
            <c:ext xmlns:c16="http://schemas.microsoft.com/office/drawing/2014/chart" uri="{C3380CC4-5D6E-409C-BE32-E72D297353CC}">
              <c16:uniqueId val="{00000000-4A80-43C3-A538-CF9F235114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60.59</c:v>
                </c:pt>
                <c:pt idx="3">
                  <c:v>60</c:v>
                </c:pt>
                <c:pt idx="4">
                  <c:v>59.01</c:v>
                </c:pt>
              </c:numCache>
            </c:numRef>
          </c:val>
          <c:smooth val="0"/>
          <c:extLst>
            <c:ext xmlns:c16="http://schemas.microsoft.com/office/drawing/2014/chart" uri="{C3380CC4-5D6E-409C-BE32-E72D297353CC}">
              <c16:uniqueId val="{00000001-4A80-43C3-A538-CF9F235114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194.63</c:v>
                </c:pt>
                <c:pt idx="3">
                  <c:v>186.43</c:v>
                </c:pt>
                <c:pt idx="4">
                  <c:v>219.6</c:v>
                </c:pt>
              </c:numCache>
            </c:numRef>
          </c:val>
          <c:extLst>
            <c:ext xmlns:c16="http://schemas.microsoft.com/office/drawing/2014/chart" uri="{C3380CC4-5D6E-409C-BE32-E72D297353CC}">
              <c16:uniqueId val="{00000000-16DD-418E-B8C9-3233D54BBA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280.23</c:v>
                </c:pt>
                <c:pt idx="3">
                  <c:v>282.70999999999998</c:v>
                </c:pt>
                <c:pt idx="4">
                  <c:v>291.82</c:v>
                </c:pt>
              </c:numCache>
            </c:numRef>
          </c:val>
          <c:smooth val="0"/>
          <c:extLst>
            <c:ext xmlns:c16="http://schemas.microsoft.com/office/drawing/2014/chart" uri="{C3380CC4-5D6E-409C-BE32-E72D297353CC}">
              <c16:uniqueId val="{00000001-16DD-418E-B8C9-3233D54BBA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52" zoomScale="80" zoomScaleNormal="8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福島県　会津美里町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18944</v>
      </c>
      <c r="AM8" s="55"/>
      <c r="AN8" s="55"/>
      <c r="AO8" s="55"/>
      <c r="AP8" s="55"/>
      <c r="AQ8" s="55"/>
      <c r="AR8" s="55"/>
      <c r="AS8" s="55"/>
      <c r="AT8" s="54">
        <f>データ!T6</f>
        <v>276.33</v>
      </c>
      <c r="AU8" s="54"/>
      <c r="AV8" s="54"/>
      <c r="AW8" s="54"/>
      <c r="AX8" s="54"/>
      <c r="AY8" s="54"/>
      <c r="AZ8" s="54"/>
      <c r="BA8" s="54"/>
      <c r="BB8" s="54">
        <f>データ!U6</f>
        <v>68.56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f>データ!O6</f>
        <v>46.7</v>
      </c>
      <c r="J10" s="54"/>
      <c r="K10" s="54"/>
      <c r="L10" s="54"/>
      <c r="M10" s="54"/>
      <c r="N10" s="54"/>
      <c r="O10" s="54"/>
      <c r="P10" s="54">
        <f>データ!P6</f>
        <v>1.74</v>
      </c>
      <c r="Q10" s="54"/>
      <c r="R10" s="54"/>
      <c r="S10" s="54"/>
      <c r="T10" s="54"/>
      <c r="U10" s="54"/>
      <c r="V10" s="54"/>
      <c r="W10" s="54">
        <f>データ!Q6</f>
        <v>100</v>
      </c>
      <c r="X10" s="54"/>
      <c r="Y10" s="54"/>
      <c r="Z10" s="54"/>
      <c r="AA10" s="54"/>
      <c r="AB10" s="54"/>
      <c r="AC10" s="54"/>
      <c r="AD10" s="55">
        <f>データ!R6</f>
        <v>3850</v>
      </c>
      <c r="AE10" s="55"/>
      <c r="AF10" s="55"/>
      <c r="AG10" s="55"/>
      <c r="AH10" s="55"/>
      <c r="AI10" s="55"/>
      <c r="AJ10" s="55"/>
      <c r="AK10" s="2"/>
      <c r="AL10" s="55">
        <f>データ!V6</f>
        <v>326</v>
      </c>
      <c r="AM10" s="55"/>
      <c r="AN10" s="55"/>
      <c r="AO10" s="55"/>
      <c r="AP10" s="55"/>
      <c r="AQ10" s="55"/>
      <c r="AR10" s="55"/>
      <c r="AS10" s="55"/>
      <c r="AT10" s="54">
        <f>データ!W6</f>
        <v>0.46</v>
      </c>
      <c r="AU10" s="54"/>
      <c r="AV10" s="54"/>
      <c r="AW10" s="54"/>
      <c r="AX10" s="54"/>
      <c r="AY10" s="54"/>
      <c r="AZ10" s="54"/>
      <c r="BA10" s="54"/>
      <c r="BB10" s="54">
        <f>データ!X6</f>
        <v>708.7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ppOrGfDmzbGh3uTUh62gjTT7voJZUU9mNsaZM991aRqBggsmc2CPJ+EuQxrhOLokdjy71hO54Ql6yPIp4YKJ1w==" saltValue="0l1zSa15d6C2DtxIueEz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74471</v>
      </c>
      <c r="D6" s="19">
        <f t="shared" si="3"/>
        <v>46</v>
      </c>
      <c r="E6" s="19">
        <f t="shared" si="3"/>
        <v>18</v>
      </c>
      <c r="F6" s="19">
        <f t="shared" si="3"/>
        <v>0</v>
      </c>
      <c r="G6" s="19">
        <f t="shared" si="3"/>
        <v>0</v>
      </c>
      <c r="H6" s="19" t="str">
        <f t="shared" si="3"/>
        <v>福島県　会津美里町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46.7</v>
      </c>
      <c r="P6" s="20">
        <f t="shared" si="3"/>
        <v>1.74</v>
      </c>
      <c r="Q6" s="20">
        <f t="shared" si="3"/>
        <v>100</v>
      </c>
      <c r="R6" s="20">
        <f t="shared" si="3"/>
        <v>3850</v>
      </c>
      <c r="S6" s="20">
        <f t="shared" si="3"/>
        <v>18944</v>
      </c>
      <c r="T6" s="20">
        <f t="shared" si="3"/>
        <v>276.33</v>
      </c>
      <c r="U6" s="20">
        <f t="shared" si="3"/>
        <v>68.56</v>
      </c>
      <c r="V6" s="20">
        <f t="shared" si="3"/>
        <v>326</v>
      </c>
      <c r="W6" s="20">
        <f t="shared" si="3"/>
        <v>0.46</v>
      </c>
      <c r="X6" s="20">
        <f t="shared" si="3"/>
        <v>708.7</v>
      </c>
      <c r="Y6" s="21" t="str">
        <f>IF(Y7="",NA(),Y7)</f>
        <v>-</v>
      </c>
      <c r="Z6" s="21" t="str">
        <f t="shared" ref="Z6:AH6" si="4">IF(Z7="",NA(),Z7)</f>
        <v>-</v>
      </c>
      <c r="AA6" s="21">
        <f t="shared" si="4"/>
        <v>100</v>
      </c>
      <c r="AB6" s="21">
        <f t="shared" si="4"/>
        <v>101.3</v>
      </c>
      <c r="AC6" s="21">
        <f t="shared" si="4"/>
        <v>100</v>
      </c>
      <c r="AD6" s="21" t="str">
        <f t="shared" si="4"/>
        <v>-</v>
      </c>
      <c r="AE6" s="21" t="str">
        <f t="shared" si="4"/>
        <v>-</v>
      </c>
      <c r="AF6" s="21">
        <f t="shared" si="4"/>
        <v>99.03</v>
      </c>
      <c r="AG6" s="21">
        <f t="shared" si="4"/>
        <v>100.41</v>
      </c>
      <c r="AH6" s="21">
        <f t="shared" si="4"/>
        <v>100.17</v>
      </c>
      <c r="AI6" s="20" t="str">
        <f>IF(AI7="","",IF(AI7="-","【-】","【"&amp;SUBSTITUTE(TEXT(AI7,"#,##0.00"),"-","△")&amp;"】"))</f>
        <v>【100.42】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74.239999999999995</v>
      </c>
      <c r="AR6" s="21">
        <f t="shared" si="5"/>
        <v>83.92</v>
      </c>
      <c r="AS6" s="21">
        <f t="shared" si="5"/>
        <v>89.31</v>
      </c>
      <c r="AT6" s="20" t="str">
        <f>IF(AT7="","",IF(AT7="-","【-】","【"&amp;SUBSTITUTE(TEXT(AT7,"#,##0.00"),"-","△")&amp;"】"))</f>
        <v>【82.66】</v>
      </c>
      <c r="AU6" s="21" t="str">
        <f>IF(AU7="",NA(),AU7)</f>
        <v>-</v>
      </c>
      <c r="AV6" s="21" t="str">
        <f t="shared" ref="AV6:BD6" si="6">IF(AV7="",NA(),AV7)</f>
        <v>-</v>
      </c>
      <c r="AW6" s="21">
        <f t="shared" si="6"/>
        <v>101.07</v>
      </c>
      <c r="AX6" s="21">
        <f t="shared" si="6"/>
        <v>110.94</v>
      </c>
      <c r="AY6" s="21">
        <f t="shared" si="6"/>
        <v>137.83000000000001</v>
      </c>
      <c r="AZ6" s="21" t="str">
        <f t="shared" si="6"/>
        <v>-</v>
      </c>
      <c r="BA6" s="21" t="str">
        <f t="shared" si="6"/>
        <v>-</v>
      </c>
      <c r="BB6" s="21">
        <f t="shared" si="6"/>
        <v>100.47</v>
      </c>
      <c r="BC6" s="21">
        <f t="shared" si="6"/>
        <v>122.71</v>
      </c>
      <c r="BD6" s="21">
        <f t="shared" si="6"/>
        <v>138.19999999999999</v>
      </c>
      <c r="BE6" s="20" t="str">
        <f>IF(BE7="","",IF(BE7="-","【-】","【"&amp;SUBSTITUTE(TEXT(BE7,"#,##0.00"),"-","△")&amp;"】"))</f>
        <v>【140.15】</v>
      </c>
      <c r="BF6" s="21" t="str">
        <f>IF(BF7="",NA(),BF7)</f>
        <v>-</v>
      </c>
      <c r="BG6" s="21" t="str">
        <f t="shared" ref="BG6:BO6" si="7">IF(BG7="",NA(),BG7)</f>
        <v>-</v>
      </c>
      <c r="BH6" s="21">
        <f t="shared" si="7"/>
        <v>1131.5999999999999</v>
      </c>
      <c r="BI6" s="21">
        <f t="shared" si="7"/>
        <v>1056.4000000000001</v>
      </c>
      <c r="BJ6" s="21">
        <f t="shared" si="7"/>
        <v>1003.02</v>
      </c>
      <c r="BK6" s="21" t="str">
        <f t="shared" si="7"/>
        <v>-</v>
      </c>
      <c r="BL6" s="21" t="str">
        <f t="shared" si="7"/>
        <v>-</v>
      </c>
      <c r="BM6" s="21">
        <f t="shared" si="7"/>
        <v>294.27</v>
      </c>
      <c r="BN6" s="21">
        <f t="shared" si="7"/>
        <v>294.08999999999997</v>
      </c>
      <c r="BO6" s="21">
        <f t="shared" si="7"/>
        <v>294.08999999999997</v>
      </c>
      <c r="BP6" s="20" t="str">
        <f>IF(BP7="","",IF(BP7="-","【-】","【"&amp;SUBSTITUTE(TEXT(BP7,"#,##0.00"),"-","△")&amp;"】"))</f>
        <v>【307.39】</v>
      </c>
      <c r="BQ6" s="21" t="str">
        <f>IF(BQ7="",NA(),BQ7)</f>
        <v>-</v>
      </c>
      <c r="BR6" s="21" t="str">
        <f t="shared" ref="BR6:BZ6" si="8">IF(BR7="",NA(),BR7)</f>
        <v>-</v>
      </c>
      <c r="BS6" s="21">
        <f t="shared" si="8"/>
        <v>76</v>
      </c>
      <c r="BT6" s="21">
        <f t="shared" si="8"/>
        <v>82.61</v>
      </c>
      <c r="BU6" s="21">
        <f t="shared" si="8"/>
        <v>69.02</v>
      </c>
      <c r="BV6" s="21" t="str">
        <f t="shared" si="8"/>
        <v>-</v>
      </c>
      <c r="BW6" s="21" t="str">
        <f t="shared" si="8"/>
        <v>-</v>
      </c>
      <c r="BX6" s="21">
        <f t="shared" si="8"/>
        <v>60.59</v>
      </c>
      <c r="BY6" s="21">
        <f t="shared" si="8"/>
        <v>60</v>
      </c>
      <c r="BZ6" s="21">
        <f t="shared" si="8"/>
        <v>59.01</v>
      </c>
      <c r="CA6" s="20" t="str">
        <f>IF(CA7="","",IF(CA7="-","【-】","【"&amp;SUBSTITUTE(TEXT(CA7,"#,##0.00"),"-","△")&amp;"】"))</f>
        <v>【57.03】</v>
      </c>
      <c r="CB6" s="21" t="str">
        <f>IF(CB7="",NA(),CB7)</f>
        <v>-</v>
      </c>
      <c r="CC6" s="21" t="str">
        <f t="shared" ref="CC6:CK6" si="9">IF(CC7="",NA(),CC7)</f>
        <v>-</v>
      </c>
      <c r="CD6" s="21">
        <f t="shared" si="9"/>
        <v>194.63</v>
      </c>
      <c r="CE6" s="21">
        <f t="shared" si="9"/>
        <v>186.43</v>
      </c>
      <c r="CF6" s="21">
        <f t="shared" si="9"/>
        <v>219.6</v>
      </c>
      <c r="CG6" s="21" t="str">
        <f t="shared" si="9"/>
        <v>-</v>
      </c>
      <c r="CH6" s="21" t="str">
        <f t="shared" si="9"/>
        <v>-</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f t="shared" si="10"/>
        <v>53.17</v>
      </c>
      <c r="CP6" s="21">
        <f t="shared" si="10"/>
        <v>51.59</v>
      </c>
      <c r="CQ6" s="21">
        <f t="shared" si="10"/>
        <v>51.59</v>
      </c>
      <c r="CR6" s="21" t="str">
        <f t="shared" si="10"/>
        <v>-</v>
      </c>
      <c r="CS6" s="21" t="str">
        <f t="shared" si="10"/>
        <v>-</v>
      </c>
      <c r="CT6" s="21">
        <f t="shared" si="10"/>
        <v>58.19</v>
      </c>
      <c r="CU6" s="21">
        <f t="shared" si="10"/>
        <v>56.52</v>
      </c>
      <c r="CV6" s="21">
        <f t="shared" si="10"/>
        <v>88.45</v>
      </c>
      <c r="CW6" s="20" t="str">
        <f>IF(CW7="","",IF(CW7="-","【-】","【"&amp;SUBSTITUTE(TEXT(CW7,"#,##0.00"),"-","△")&amp;"】"))</f>
        <v>【84.27】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87.8</v>
      </c>
      <c r="DF6" s="21">
        <f t="shared" si="11"/>
        <v>88.43</v>
      </c>
      <c r="DG6" s="21">
        <f t="shared" si="11"/>
        <v>90.34</v>
      </c>
      <c r="DH6" s="20" t="str">
        <f>IF(DH7="","",IF(DH7="-","【-】","【"&amp;SUBSTITUTE(TEXT(DH7,"#,##0.00"),"-","△")&amp;"】"))</f>
        <v>【86.02】</v>
      </c>
      <c r="DI6" s="21" t="str">
        <f>IF(DI7="",NA(),DI7)</f>
        <v>-</v>
      </c>
      <c r="DJ6" s="21" t="str">
        <f t="shared" ref="DJ6:DR6" si="12">IF(DJ7="",NA(),DJ7)</f>
        <v>-</v>
      </c>
      <c r="DK6" s="21">
        <f t="shared" si="12"/>
        <v>5.25</v>
      </c>
      <c r="DL6" s="21">
        <f t="shared" si="12"/>
        <v>10.51</v>
      </c>
      <c r="DM6" s="21">
        <f t="shared" si="12"/>
        <v>15.76</v>
      </c>
      <c r="DN6" s="21" t="str">
        <f t="shared" si="12"/>
        <v>-</v>
      </c>
      <c r="DO6" s="21" t="str">
        <f t="shared" si="12"/>
        <v>-</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74471</v>
      </c>
      <c r="D7" s="23">
        <v>46</v>
      </c>
      <c r="E7" s="23">
        <v>18</v>
      </c>
      <c r="F7" s="23">
        <v>0</v>
      </c>
      <c r="G7" s="23">
        <v>0</v>
      </c>
      <c r="H7" s="23" t="s">
        <v>96</v>
      </c>
      <c r="I7" s="23" t="s">
        <v>97</v>
      </c>
      <c r="J7" s="23" t="s">
        <v>98</v>
      </c>
      <c r="K7" s="23" t="s">
        <v>99</v>
      </c>
      <c r="L7" s="23" t="s">
        <v>100</v>
      </c>
      <c r="M7" s="23" t="s">
        <v>101</v>
      </c>
      <c r="N7" s="24" t="s">
        <v>102</v>
      </c>
      <c r="O7" s="24">
        <v>46.7</v>
      </c>
      <c r="P7" s="24">
        <v>1.74</v>
      </c>
      <c r="Q7" s="24">
        <v>100</v>
      </c>
      <c r="R7" s="24">
        <v>3850</v>
      </c>
      <c r="S7" s="24">
        <v>18944</v>
      </c>
      <c r="T7" s="24">
        <v>276.33</v>
      </c>
      <c r="U7" s="24">
        <v>68.56</v>
      </c>
      <c r="V7" s="24">
        <v>326</v>
      </c>
      <c r="W7" s="24">
        <v>0.46</v>
      </c>
      <c r="X7" s="24">
        <v>708.7</v>
      </c>
      <c r="Y7" s="24" t="s">
        <v>102</v>
      </c>
      <c r="Z7" s="24" t="s">
        <v>102</v>
      </c>
      <c r="AA7" s="24">
        <v>100</v>
      </c>
      <c r="AB7" s="24">
        <v>101.3</v>
      </c>
      <c r="AC7" s="24">
        <v>100</v>
      </c>
      <c r="AD7" s="24" t="s">
        <v>102</v>
      </c>
      <c r="AE7" s="24" t="s">
        <v>102</v>
      </c>
      <c r="AF7" s="24">
        <v>99.03</v>
      </c>
      <c r="AG7" s="24">
        <v>100.41</v>
      </c>
      <c r="AH7" s="24">
        <v>100.17</v>
      </c>
      <c r="AI7" s="24">
        <v>100.42</v>
      </c>
      <c r="AJ7" s="24" t="s">
        <v>102</v>
      </c>
      <c r="AK7" s="24" t="s">
        <v>102</v>
      </c>
      <c r="AL7" s="24">
        <v>0</v>
      </c>
      <c r="AM7" s="24">
        <v>0</v>
      </c>
      <c r="AN7" s="24">
        <v>0</v>
      </c>
      <c r="AO7" s="24" t="s">
        <v>102</v>
      </c>
      <c r="AP7" s="24" t="s">
        <v>102</v>
      </c>
      <c r="AQ7" s="24">
        <v>74.239999999999995</v>
      </c>
      <c r="AR7" s="24">
        <v>83.92</v>
      </c>
      <c r="AS7" s="24">
        <v>89.31</v>
      </c>
      <c r="AT7" s="24">
        <v>82.66</v>
      </c>
      <c r="AU7" s="24" t="s">
        <v>102</v>
      </c>
      <c r="AV7" s="24" t="s">
        <v>102</v>
      </c>
      <c r="AW7" s="24">
        <v>101.07</v>
      </c>
      <c r="AX7" s="24">
        <v>110.94</v>
      </c>
      <c r="AY7" s="24">
        <v>137.83000000000001</v>
      </c>
      <c r="AZ7" s="24" t="s">
        <v>102</v>
      </c>
      <c r="BA7" s="24" t="s">
        <v>102</v>
      </c>
      <c r="BB7" s="24">
        <v>100.47</v>
      </c>
      <c r="BC7" s="24">
        <v>122.71</v>
      </c>
      <c r="BD7" s="24">
        <v>138.19999999999999</v>
      </c>
      <c r="BE7" s="24">
        <v>140.15</v>
      </c>
      <c r="BF7" s="24" t="s">
        <v>102</v>
      </c>
      <c r="BG7" s="24" t="s">
        <v>102</v>
      </c>
      <c r="BH7" s="24">
        <v>1131.5999999999999</v>
      </c>
      <c r="BI7" s="24">
        <v>1056.4000000000001</v>
      </c>
      <c r="BJ7" s="24">
        <v>1003.02</v>
      </c>
      <c r="BK7" s="24" t="s">
        <v>102</v>
      </c>
      <c r="BL7" s="24" t="s">
        <v>102</v>
      </c>
      <c r="BM7" s="24">
        <v>294.27</v>
      </c>
      <c r="BN7" s="24">
        <v>294.08999999999997</v>
      </c>
      <c r="BO7" s="24">
        <v>294.08999999999997</v>
      </c>
      <c r="BP7" s="24">
        <v>307.39</v>
      </c>
      <c r="BQ7" s="24" t="s">
        <v>102</v>
      </c>
      <c r="BR7" s="24" t="s">
        <v>102</v>
      </c>
      <c r="BS7" s="24">
        <v>76</v>
      </c>
      <c r="BT7" s="24">
        <v>82.61</v>
      </c>
      <c r="BU7" s="24">
        <v>69.02</v>
      </c>
      <c r="BV7" s="24" t="s">
        <v>102</v>
      </c>
      <c r="BW7" s="24" t="s">
        <v>102</v>
      </c>
      <c r="BX7" s="24">
        <v>60.59</v>
      </c>
      <c r="BY7" s="24">
        <v>60</v>
      </c>
      <c r="BZ7" s="24">
        <v>59.01</v>
      </c>
      <c r="CA7" s="24">
        <v>57.03</v>
      </c>
      <c r="CB7" s="24" t="s">
        <v>102</v>
      </c>
      <c r="CC7" s="24" t="s">
        <v>102</v>
      </c>
      <c r="CD7" s="24">
        <v>194.63</v>
      </c>
      <c r="CE7" s="24">
        <v>186.43</v>
      </c>
      <c r="CF7" s="24">
        <v>219.6</v>
      </c>
      <c r="CG7" s="24" t="s">
        <v>102</v>
      </c>
      <c r="CH7" s="24" t="s">
        <v>102</v>
      </c>
      <c r="CI7" s="24">
        <v>280.23</v>
      </c>
      <c r="CJ7" s="24">
        <v>282.70999999999998</v>
      </c>
      <c r="CK7" s="24">
        <v>291.82</v>
      </c>
      <c r="CL7" s="24">
        <v>294.83</v>
      </c>
      <c r="CM7" s="24" t="s">
        <v>102</v>
      </c>
      <c r="CN7" s="24" t="s">
        <v>102</v>
      </c>
      <c r="CO7" s="24">
        <v>53.17</v>
      </c>
      <c r="CP7" s="24">
        <v>51.59</v>
      </c>
      <c r="CQ7" s="24">
        <v>51.59</v>
      </c>
      <c r="CR7" s="24" t="s">
        <v>102</v>
      </c>
      <c r="CS7" s="24" t="s">
        <v>102</v>
      </c>
      <c r="CT7" s="24">
        <v>58.19</v>
      </c>
      <c r="CU7" s="24">
        <v>56.52</v>
      </c>
      <c r="CV7" s="24">
        <v>88.45</v>
      </c>
      <c r="CW7" s="24">
        <v>84.27</v>
      </c>
      <c r="CX7" s="24" t="s">
        <v>102</v>
      </c>
      <c r="CY7" s="24" t="s">
        <v>102</v>
      </c>
      <c r="CZ7" s="24">
        <v>100</v>
      </c>
      <c r="DA7" s="24">
        <v>100</v>
      </c>
      <c r="DB7" s="24">
        <v>100</v>
      </c>
      <c r="DC7" s="24" t="s">
        <v>102</v>
      </c>
      <c r="DD7" s="24" t="s">
        <v>102</v>
      </c>
      <c r="DE7" s="24">
        <v>87.8</v>
      </c>
      <c r="DF7" s="24">
        <v>88.43</v>
      </c>
      <c r="DG7" s="24">
        <v>90.34</v>
      </c>
      <c r="DH7" s="24">
        <v>86.02</v>
      </c>
      <c r="DI7" s="24" t="s">
        <v>102</v>
      </c>
      <c r="DJ7" s="24" t="s">
        <v>102</v>
      </c>
      <c r="DK7" s="24">
        <v>5.25</v>
      </c>
      <c r="DL7" s="24">
        <v>10.51</v>
      </c>
      <c r="DM7" s="24">
        <v>15.76</v>
      </c>
      <c r="DN7" s="24" t="s">
        <v>102</v>
      </c>
      <c r="DO7" s="24" t="s">
        <v>102</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dcterms:created xsi:type="dcterms:W3CDTF">2023-12-12T01:07:14Z</dcterms:created>
  <dcterms:modified xsi:type="dcterms:W3CDTF">2024-01-24T05:50:03Z</dcterms:modified>
  <cp:category/>
</cp:coreProperties>
</file>