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E:\【経営比較分析表】2022_074462_47_1718\"/>
    </mc:Choice>
  </mc:AlternateContent>
  <xr:revisionPtr revIDLastSave="0" documentId="13_ncr:1_{E7A2246D-CE22-4F0D-AD42-59F2FA3D6054}" xr6:coauthVersionLast="47" xr6:coauthVersionMax="47" xr10:uidLastSave="{00000000-0000-0000-0000-000000000000}"/>
  <workbookProtection workbookAlgorithmName="SHA-512" workbookHashValue="CgJQVqs8xSWDRP/OXDWvpACnpRQNK0QO81Gq+WUKepcrhtnT4b08VfMPR5npTA8z3xT3Y8ejClUXN7q0Ms9vSg==" workbookSaltValue="I0iXVvrk5PcStJ+NJ+vuAg==" workbookSpinCount="100000" lockStructure="1"/>
  <bookViews>
    <workbookView xWindow="1170" yWindow="0" windowWidth="13815" windowHeight="1620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P6" i="5"/>
  <c r="P10" i="4" s="1"/>
  <c r="O6" i="5"/>
  <c r="I10" i="4" s="1"/>
  <c r="N6" i="5"/>
  <c r="B10" i="4" s="1"/>
  <c r="M6" i="5"/>
  <c r="AD8" i="4" s="1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I86" i="4"/>
  <c r="E86" i="4"/>
  <c r="AT10" i="4"/>
  <c r="AL10" i="4"/>
  <c r="AD10" i="4"/>
  <c r="W10" i="4"/>
  <c r="AL8" i="4"/>
  <c r="P8" i="4"/>
  <c r="I8" i="4"/>
  <c r="B8" i="4"/>
</calcChain>
</file>

<file path=xl/sharedStrings.xml><?xml version="1.0" encoding="utf-8"?>
<sst xmlns="http://schemas.openxmlformats.org/spreadsheetml/2006/main" count="247" uniqueCount="119">
  <si>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</si>
  <si>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</si>
  <si>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</si>
  <si>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</si>
  <si>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</si>
  <si>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</si>
  <si>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</si>
  <si>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</si>
  <si>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</si>
  <si>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</si>
  <si>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</si>
  <si>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</si>
  <si>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</si>
  <si>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</si>
  <si>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</si>
  <si>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</si>
  <si>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</si>
  <si>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</si>
  <si>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</si>
  <si>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</si>
  <si>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</si>
  <si>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</si>
  <si>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</si>
  <si>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</si>
  <si>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</si>
  <si>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</si>
  <si>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</si>
  <si>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</si>
  <si>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</si>
  <si>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</si>
  <si>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</si>
  <si>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</si>
  <si>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</si>
  <si>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</si>
  <si>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</si>
  <si>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</si>
  <si>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</si>
  <si>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</si>
  <si>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</si>
  <si>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</si>
  <si>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</si>
  <si>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</si>
  <si>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</si>
  <si>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</si>
  <si>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</si>
  <si>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</si>
  <si>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</si>
  <si>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</si>
  <si>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</si>
  <si>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</si>
  <si>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</si>
  <si>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</si>
  <si>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</si>
  <si>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</si>
  <si>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</si>
  <si>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</si>
  <si>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</si>
  <si>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</si>
  <si>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</si>
  <si>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</si>
  <si>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</si>
  <si>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</si>
  <si>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</si>
  <si>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</si>
  <si>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</si>
  <si>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</si>
  <si>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</si>
  <si>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</si>
  <si>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</si>
  <si>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</si>
  <si>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</si>
  <si>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</si>
  <si>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</si>
  <si>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</si>
  <si>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</si>
  <si>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</si>
  <si>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</si>
  <si>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</si>
  <si>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</si>
  <si>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</si>
  <si>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</si>
  <si>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</si>
  <si>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</si>
  <si>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</si>
  <si>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</si>
  <si>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</si>
  <si>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</si>
  <si>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</si>
  <si>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</si>
  <si>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</si>
  <si>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</si>
  <si>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</si>
  <si>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</si>
  <si>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</si>
  <si>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</si>
  <si>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</si>
  <si>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</si>
  <si>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</si>
  <si>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昭和村</t>
  </si>
  <si>
    <t>法非適用</t>
  </si>
  <si>
    <t>下水道事業</t>
  </si>
  <si>
    <t>特定地域生活排水処理</t>
  </si>
  <si>
    <t>K2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</si>
  <si>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</si>
  <si>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</si>
  <si>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</si>
  <si>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</si>
  <si>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</si>
  <si>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</si>
  <si>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</si>
  <si>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</si>
  <si>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</si>
  <si>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</si>
  <si>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</si>
  <si>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</si>
  <si>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</si>
  <si>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 xml:space="preserve">維持管理業務の中で、設備を確認し修繕を実施している。現在、大きな改修の予定はない。														
														</t>
    <phoneticPr fontId="4"/>
  </si>
  <si>
    <t>①収益的収支比率
例年に比べ数値が減少してしまった。
⑤経費回収率
近年は横ばいとなっている。長期の視点でコスト削減に取り組みたい。
⑥汚水処理原価
類似団体平均よりも高い水準で推移している。維持管理費用の削減について引き続き検討が必要である。
⑦施設利用率
近年は横ばいの数値となっている。事業の性質上、数値の向上は難しい課題であるが引き続き検討していく。
⑧水洗化率
高い水準で推移しており、取り組みの効果が認められる。</t>
    <rPh sb="1" eb="3">
      <t>シュウエキ</t>
    </rPh>
    <rPh sb="3" eb="4">
      <t>テキ</t>
    </rPh>
    <rPh sb="4" eb="6">
      <t>シュウシ</t>
    </rPh>
    <rPh sb="6" eb="8">
      <t>ヒリツ</t>
    </rPh>
    <rPh sb="9" eb="11">
      <t>レイネン</t>
    </rPh>
    <rPh sb="12" eb="13">
      <t>クラ</t>
    </rPh>
    <rPh sb="14" eb="16">
      <t>スウチ</t>
    </rPh>
    <rPh sb="17" eb="19">
      <t>ゲンショウ</t>
    </rPh>
    <rPh sb="29" eb="31">
      <t>ケイヒ</t>
    </rPh>
    <rPh sb="31" eb="33">
      <t>カイシュウ</t>
    </rPh>
    <rPh sb="33" eb="34">
      <t>リツ</t>
    </rPh>
    <rPh sb="35" eb="37">
      <t>キンネン</t>
    </rPh>
    <rPh sb="38" eb="39">
      <t>ヨコ</t>
    </rPh>
    <rPh sb="48" eb="50">
      <t>チョウキ</t>
    </rPh>
    <rPh sb="51" eb="53">
      <t>シテン</t>
    </rPh>
    <rPh sb="57" eb="59">
      <t>サクゲン</t>
    </rPh>
    <rPh sb="60" eb="61">
      <t>ト</t>
    </rPh>
    <rPh sb="62" eb="63">
      <t>ク</t>
    </rPh>
    <rPh sb="70" eb="72">
      <t>オスイ</t>
    </rPh>
    <rPh sb="72" eb="74">
      <t>ショリ</t>
    </rPh>
    <rPh sb="74" eb="76">
      <t>ゲンカ</t>
    </rPh>
    <rPh sb="77" eb="79">
      <t>ルイジ</t>
    </rPh>
    <rPh sb="79" eb="81">
      <t>ダンタイ</t>
    </rPh>
    <rPh sb="81" eb="83">
      <t>ヘイキン</t>
    </rPh>
    <rPh sb="86" eb="87">
      <t>タカ</t>
    </rPh>
    <rPh sb="88" eb="90">
      <t>スイジュン</t>
    </rPh>
    <rPh sb="91" eb="93">
      <t>スイイ</t>
    </rPh>
    <rPh sb="98" eb="100">
      <t>イジ</t>
    </rPh>
    <rPh sb="100" eb="102">
      <t>カンリ</t>
    </rPh>
    <rPh sb="102" eb="104">
      <t>ヒヨウ</t>
    </rPh>
    <rPh sb="105" eb="107">
      <t>サクゲン</t>
    </rPh>
    <rPh sb="111" eb="112">
      <t>ヒ</t>
    </rPh>
    <rPh sb="113" eb="114">
      <t>ツヅ</t>
    </rPh>
    <rPh sb="115" eb="117">
      <t>ケントウ</t>
    </rPh>
    <rPh sb="118" eb="120">
      <t>ヒツヨウ</t>
    </rPh>
    <rPh sb="127" eb="129">
      <t>シセツ</t>
    </rPh>
    <rPh sb="129" eb="132">
      <t>リヨウリツ</t>
    </rPh>
    <rPh sb="133" eb="135">
      <t>キンネン</t>
    </rPh>
    <rPh sb="136" eb="137">
      <t>ヨコ</t>
    </rPh>
    <rPh sb="140" eb="142">
      <t>スウチ</t>
    </rPh>
    <rPh sb="149" eb="151">
      <t>ジギョウ</t>
    </rPh>
    <rPh sb="152" eb="154">
      <t>セイシツ</t>
    </rPh>
    <rPh sb="154" eb="155">
      <t>ジョウ</t>
    </rPh>
    <rPh sb="156" eb="158">
      <t>スウチ</t>
    </rPh>
    <rPh sb="159" eb="161">
      <t>コウジョウ</t>
    </rPh>
    <rPh sb="162" eb="163">
      <t>ムズカ</t>
    </rPh>
    <rPh sb="165" eb="167">
      <t>カダイ</t>
    </rPh>
    <rPh sb="171" eb="172">
      <t>ヒ</t>
    </rPh>
    <rPh sb="173" eb="174">
      <t>ツヅ</t>
    </rPh>
    <rPh sb="175" eb="177">
      <t>ケントウ</t>
    </rPh>
    <rPh sb="185" eb="188">
      <t>スイセンカ</t>
    </rPh>
    <rPh sb="188" eb="189">
      <t>リツ</t>
    </rPh>
    <phoneticPr fontId="4"/>
  </si>
  <si>
    <t>今年度は全体的に数値が悪化し、厳しい経営状況となった。今後、料金収入については、年々減少すると想定されるため、維持管理にかかる費用の削減について、引き続き取り組んでいきたい。</t>
    <rPh sb="0" eb="3">
      <t>コンネンド</t>
    </rPh>
    <rPh sb="4" eb="7">
      <t>ゼンタイテキ</t>
    </rPh>
    <rPh sb="8" eb="10">
      <t>スウチ</t>
    </rPh>
    <rPh sb="11" eb="13">
      <t>アッカ</t>
    </rPh>
    <rPh sb="15" eb="16">
      <t>キビ</t>
    </rPh>
    <rPh sb="18" eb="20">
      <t>ケイエイ</t>
    </rPh>
    <rPh sb="20" eb="22">
      <t>ジョウキョウ</t>
    </rPh>
    <rPh sb="27" eb="29">
      <t>コンゴ</t>
    </rPh>
    <rPh sb="30" eb="32">
      <t>リョウキン</t>
    </rPh>
    <rPh sb="32" eb="34">
      <t>シュウニュウ</t>
    </rPh>
    <rPh sb="40" eb="42">
      <t>ネンネン</t>
    </rPh>
    <rPh sb="42" eb="44">
      <t>ゲンショウ</t>
    </rPh>
    <rPh sb="47" eb="49">
      <t>ソウテイ</t>
    </rPh>
    <rPh sb="55" eb="57">
      <t>イジ</t>
    </rPh>
    <rPh sb="57" eb="59">
      <t>カンリ</t>
    </rPh>
    <rPh sb="63" eb="65">
      <t>ヒヨウ</t>
    </rPh>
    <rPh sb="66" eb="68">
      <t>サクゲン</t>
    </rPh>
    <rPh sb="73" eb="74">
      <t>ヒ</t>
    </rPh>
    <rPh sb="75" eb="76">
      <t>ツヅ</t>
    </rPh>
    <rPh sb="77" eb="78">
      <t>ト</t>
    </rPh>
    <rPh sb="79" eb="80">
      <t>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</si>
</sst>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8-4A38-817A-6A09260EF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8-4A38-817A-6A09260EF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25.4</c:v>
                </c:pt>
                <c:pt idx="1">
                  <c:v>25.4</c:v>
                </c:pt>
                <c:pt idx="2">
                  <c:v>25.4</c:v>
                </c:pt>
                <c:pt idx="3">
                  <c:v>25.4</c:v>
                </c:pt>
                <c:pt idx="4">
                  <c:v>28.57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20-4C35-94FA-F9294D8E8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54.93</c:v>
                </c:pt>
                <c:pt idx="1">
                  <c:v>55.96</c:v>
                </c:pt>
                <c:pt idx="2">
                  <c:v>58.19</c:v>
                </c:pt>
                <c:pt idx="3">
                  <c:v>56.52</c:v>
                </c:pt>
                <c:pt idx="4">
                  <c:v>88.45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0-4C35-94FA-F9294D8E8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88.42</c:v>
                </c:pt>
                <c:pt idx="1">
                  <c:v>83.7</c:v>
                </c:pt>
                <c:pt idx="2">
                  <c:v>91.01</c:v>
                </c:pt>
                <c:pt idx="3">
                  <c:v>91.11</c:v>
                </c:pt>
                <c:pt idx="4">
                  <c:v>86.21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24-4175-ACF3-99FDF0961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65.569999999999993</c:v>
                </c:pt>
                <c:pt idx="1">
                  <c:v>60.12</c:v>
                </c:pt>
                <c:pt idx="2">
                  <c:v>87.8</c:v>
                </c:pt>
                <c:pt idx="3">
                  <c:v>88.43</c:v>
                </c:pt>
                <c:pt idx="4">
                  <c:v>90.34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4-4175-ACF3-99FDF0961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104.38</c:v>
                </c:pt>
                <c:pt idx="1">
                  <c:v>93.89</c:v>
                </c:pt>
                <c:pt idx="2">
                  <c:v>105.11</c:v>
                </c:pt>
                <c:pt idx="3">
                  <c:v>100.65</c:v>
                </c:pt>
                <c:pt idx="4">
                  <c:v>55.25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8-49E1-AD6E-14B958951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8-49E1-AD6E-14B958951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6-4D8C-9F60-9A763B1B8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6-4D8C-9F60-9A763B1B8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C8-4BBD-A977-795CD6218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8-4BBD-A977-795CD6218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E1-4235-A97D-FA4D82B33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1-4235-A97D-FA4D82B33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00-428C-8DB0-B98BA926A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0-428C-8DB0-B98BA926A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B-46AE-837C-CBFE37C70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386.46</c:v>
                </c:pt>
                <c:pt idx="1">
                  <c:v>421.25</c:v>
                </c:pt>
                <c:pt idx="2">
                  <c:v>294.27</c:v>
                </c:pt>
                <c:pt idx="3">
                  <c:v>294.08999999999997</c:v>
                </c:pt>
                <c:pt idx="4">
                  <c:v>294.08999999999997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B-46AE-837C-CBFE37C70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37.47</c:v>
                </c:pt>
                <c:pt idx="1">
                  <c:v>35.54</c:v>
                </c:pt>
                <c:pt idx="2">
                  <c:v>37.74</c:v>
                </c:pt>
                <c:pt idx="3">
                  <c:v>36.36</c:v>
                </c:pt>
                <c:pt idx="4">
                  <c:v>28.71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D-4D18-BA13-31B5D99FD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55.85</c:v>
                </c:pt>
                <c:pt idx="1">
                  <c:v>53.23</c:v>
                </c:pt>
                <c:pt idx="2">
                  <c:v>60.59</c:v>
                </c:pt>
                <c:pt idx="3">
                  <c:v>60</c:v>
                </c:pt>
                <c:pt idx="4">
                  <c:v>59.01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D-4D18-BA13-31B5D99FD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503.6</c:v>
                </c:pt>
                <c:pt idx="1">
                  <c:v>546.52</c:v>
                </c:pt>
                <c:pt idx="2">
                  <c:v>482.3</c:v>
                </c:pt>
                <c:pt idx="3">
                  <c:v>532.04</c:v>
                </c:pt>
                <c:pt idx="4">
                  <c:v>651.09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B-46A8-A5CC-17D3ECAC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287.91000000000003</c:v>
                </c:pt>
                <c:pt idx="1">
                  <c:v>283.3</c:v>
                </c:pt>
                <c:pt idx="2">
                  <c:v>280.23</c:v>
                </c:pt>
                <c:pt idx="3">
                  <c:v>282.70999999999998</c:v>
                </c:pt>
                <c:pt idx="4">
                  <c:v>291.82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B-46A8-A5CC-17D3ECAC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【307.39】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【294.83】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V36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0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</row>
    <row r="3" spans="1:78" ht="9.75" customHeight="1" x14ac:dyDescent="0.15">
      <c r="A3" s="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</row>
    <row r="4" spans="1:78" ht="9.75" customHeight="1" x14ac:dyDescent="0.15">
      <c r="A4" s="2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1" t="str">
        <f>データ!H6</f>
        <v>福島県　昭和村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0" t="s">
        <v>1</v>
      </c>
      <c r="C7" s="60"/>
      <c r="D7" s="60"/>
      <c r="E7" s="60"/>
      <c r="F7" s="60"/>
      <c r="G7" s="60"/>
      <c r="H7" s="60"/>
      <c r="I7" s="60" t="s">
        <v>2</v>
      </c>
      <c r="J7" s="60"/>
      <c r="K7" s="60"/>
      <c r="L7" s="60"/>
      <c r="M7" s="60"/>
      <c r="N7" s="60"/>
      <c r="O7" s="60"/>
      <c r="P7" s="60" t="s">
        <v>3</v>
      </c>
      <c r="Q7" s="60"/>
      <c r="R7" s="60"/>
      <c r="S7" s="60"/>
      <c r="T7" s="60"/>
      <c r="U7" s="60"/>
      <c r="V7" s="60"/>
      <c r="W7" s="60" t="s">
        <v>4</v>
      </c>
      <c r="X7" s="60"/>
      <c r="Y7" s="60"/>
      <c r="Z7" s="60"/>
      <c r="AA7" s="60"/>
      <c r="AB7" s="60"/>
      <c r="AC7" s="60"/>
      <c r="AD7" s="60" t="s">
        <v>5</v>
      </c>
      <c r="AE7" s="60"/>
      <c r="AF7" s="60"/>
      <c r="AG7" s="60"/>
      <c r="AH7" s="60"/>
      <c r="AI7" s="60"/>
      <c r="AJ7" s="60"/>
      <c r="AK7" s="3"/>
      <c r="AL7" s="60" t="s">
        <v>6</v>
      </c>
      <c r="AM7" s="60"/>
      <c r="AN7" s="60"/>
      <c r="AO7" s="60"/>
      <c r="AP7" s="60"/>
      <c r="AQ7" s="60"/>
      <c r="AR7" s="60"/>
      <c r="AS7" s="60"/>
      <c r="AT7" s="60" t="s">
        <v>7</v>
      </c>
      <c r="AU7" s="60"/>
      <c r="AV7" s="60"/>
      <c r="AW7" s="60"/>
      <c r="AX7" s="60"/>
      <c r="AY7" s="60"/>
      <c r="AZ7" s="60"/>
      <c r="BA7" s="60"/>
      <c r="BB7" s="60" t="s">
        <v>8</v>
      </c>
      <c r="BC7" s="60"/>
      <c r="BD7" s="60"/>
      <c r="BE7" s="60"/>
      <c r="BF7" s="60"/>
      <c r="BG7" s="60"/>
      <c r="BH7" s="60"/>
      <c r="BI7" s="60"/>
      <c r="BJ7" s="3"/>
      <c r="BK7" s="3"/>
      <c r="BL7" s="63" t="s">
        <v>9</v>
      </c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5"/>
    </row>
    <row r="8" spans="1:78" ht="18.75" customHeight="1" x14ac:dyDescent="0.15">
      <c r="A8" s="2"/>
      <c r="B8" s="66" t="str">
        <f>データ!I6</f>
        <v>法非適用</v>
      </c>
      <c r="C8" s="66"/>
      <c r="D8" s="66"/>
      <c r="E8" s="66"/>
      <c r="F8" s="66"/>
      <c r="G8" s="66"/>
      <c r="H8" s="66"/>
      <c r="I8" s="66" t="str">
        <f>データ!J6</f>
        <v>下水道事業</v>
      </c>
      <c r="J8" s="66"/>
      <c r="K8" s="66"/>
      <c r="L8" s="66"/>
      <c r="M8" s="66"/>
      <c r="N8" s="66"/>
      <c r="O8" s="66"/>
      <c r="P8" s="66" t="str">
        <f>データ!K6</f>
        <v>特定地域生活排水処理</v>
      </c>
      <c r="Q8" s="66"/>
      <c r="R8" s="66"/>
      <c r="S8" s="66"/>
      <c r="T8" s="66"/>
      <c r="U8" s="66"/>
      <c r="V8" s="66"/>
      <c r="W8" s="66" t="str">
        <f>データ!L6</f>
        <v>K2</v>
      </c>
      <c r="X8" s="66"/>
      <c r="Y8" s="66"/>
      <c r="Z8" s="66"/>
      <c r="AA8" s="66"/>
      <c r="AB8" s="66"/>
      <c r="AC8" s="66"/>
      <c r="AD8" s="67" t="str">
        <f>データ!$M$6</f>
        <v>非設置</v>
      </c>
      <c r="AE8" s="67"/>
      <c r="AF8" s="67"/>
      <c r="AG8" s="67"/>
      <c r="AH8" s="67"/>
      <c r="AI8" s="67"/>
      <c r="AJ8" s="67"/>
      <c r="AK8" s="3"/>
      <c r="AL8" s="55">
        <f>データ!S6</f>
        <v>1142</v>
      </c>
      <c r="AM8" s="55"/>
      <c r="AN8" s="55"/>
      <c r="AO8" s="55"/>
      <c r="AP8" s="55"/>
      <c r="AQ8" s="55"/>
      <c r="AR8" s="55"/>
      <c r="AS8" s="55"/>
      <c r="AT8" s="54">
        <f>データ!T6</f>
        <v>209.46</v>
      </c>
      <c r="AU8" s="54"/>
      <c r="AV8" s="54"/>
      <c r="AW8" s="54"/>
      <c r="AX8" s="54"/>
      <c r="AY8" s="54"/>
      <c r="AZ8" s="54"/>
      <c r="BA8" s="54"/>
      <c r="BB8" s="54">
        <f>データ!U6</f>
        <v>5.45</v>
      </c>
      <c r="BC8" s="54"/>
      <c r="BD8" s="54"/>
      <c r="BE8" s="54"/>
      <c r="BF8" s="54"/>
      <c r="BG8" s="54"/>
      <c r="BH8" s="54"/>
      <c r="BI8" s="54"/>
      <c r="BJ8" s="3"/>
      <c r="BK8" s="3"/>
      <c r="BL8" s="68" t="s">
        <v>10</v>
      </c>
      <c r="BM8" s="69"/>
      <c r="BN8" s="58" t="s">
        <v>11</v>
      </c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9"/>
    </row>
    <row r="9" spans="1:78" ht="18.75" customHeight="1" x14ac:dyDescent="0.15">
      <c r="A9" s="2"/>
      <c r="B9" s="60" t="s">
        <v>12</v>
      </c>
      <c r="C9" s="60"/>
      <c r="D9" s="60"/>
      <c r="E9" s="60"/>
      <c r="F9" s="60"/>
      <c r="G9" s="60"/>
      <c r="H9" s="60"/>
      <c r="I9" s="60" t="s">
        <v>13</v>
      </c>
      <c r="J9" s="60"/>
      <c r="K9" s="60"/>
      <c r="L9" s="60"/>
      <c r="M9" s="60"/>
      <c r="N9" s="60"/>
      <c r="O9" s="60"/>
      <c r="P9" s="60" t="s">
        <v>14</v>
      </c>
      <c r="Q9" s="60"/>
      <c r="R9" s="60"/>
      <c r="S9" s="60"/>
      <c r="T9" s="60"/>
      <c r="U9" s="60"/>
      <c r="V9" s="60"/>
      <c r="W9" s="60" t="s">
        <v>15</v>
      </c>
      <c r="X9" s="60"/>
      <c r="Y9" s="60"/>
      <c r="Z9" s="60"/>
      <c r="AA9" s="60"/>
      <c r="AB9" s="60"/>
      <c r="AC9" s="60"/>
      <c r="AD9" s="60" t="s">
        <v>16</v>
      </c>
      <c r="AE9" s="60"/>
      <c r="AF9" s="60"/>
      <c r="AG9" s="60"/>
      <c r="AH9" s="60"/>
      <c r="AI9" s="60"/>
      <c r="AJ9" s="60"/>
      <c r="AK9" s="3"/>
      <c r="AL9" s="60" t="s">
        <v>17</v>
      </c>
      <c r="AM9" s="60"/>
      <c r="AN9" s="60"/>
      <c r="AO9" s="60"/>
      <c r="AP9" s="60"/>
      <c r="AQ9" s="60"/>
      <c r="AR9" s="60"/>
      <c r="AS9" s="60"/>
      <c r="AT9" s="60" t="s">
        <v>18</v>
      </c>
      <c r="AU9" s="60"/>
      <c r="AV9" s="60"/>
      <c r="AW9" s="60"/>
      <c r="AX9" s="60"/>
      <c r="AY9" s="60"/>
      <c r="AZ9" s="60"/>
      <c r="BA9" s="60"/>
      <c r="BB9" s="60" t="s">
        <v>19</v>
      </c>
      <c r="BC9" s="60"/>
      <c r="BD9" s="60"/>
      <c r="BE9" s="60"/>
      <c r="BF9" s="60"/>
      <c r="BG9" s="60"/>
      <c r="BH9" s="60"/>
      <c r="BI9" s="60"/>
      <c r="BJ9" s="3"/>
      <c r="BK9" s="3"/>
      <c r="BL9" s="61" t="s">
        <v>20</v>
      </c>
      <c r="BM9" s="62"/>
      <c r="BN9" s="52" t="s">
        <v>21</v>
      </c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3"/>
    </row>
    <row r="10" spans="1:78" ht="18.75" customHeight="1" x14ac:dyDescent="0.15">
      <c r="A10" s="2"/>
      <c r="B10" s="54" t="str">
        <f>データ!N6</f>
        <v>-</v>
      </c>
      <c r="C10" s="54"/>
      <c r="D10" s="54"/>
      <c r="E10" s="54"/>
      <c r="F10" s="54"/>
      <c r="G10" s="54"/>
      <c r="H10" s="54"/>
      <c r="I10" s="54" t="str">
        <f>データ!O6</f>
        <v>該当数値なし</v>
      </c>
      <c r="J10" s="54"/>
      <c r="K10" s="54"/>
      <c r="L10" s="54"/>
      <c r="M10" s="54"/>
      <c r="N10" s="54"/>
      <c r="O10" s="54"/>
      <c r="P10" s="54">
        <f>データ!P6</f>
        <v>7.69</v>
      </c>
      <c r="Q10" s="54"/>
      <c r="R10" s="54"/>
      <c r="S10" s="54"/>
      <c r="T10" s="54"/>
      <c r="U10" s="54"/>
      <c r="V10" s="54"/>
      <c r="W10" s="54">
        <f>データ!Q6</f>
        <v>100</v>
      </c>
      <c r="X10" s="54"/>
      <c r="Y10" s="54"/>
      <c r="Z10" s="54"/>
      <c r="AA10" s="54"/>
      <c r="AB10" s="54"/>
      <c r="AC10" s="54"/>
      <c r="AD10" s="55">
        <f>データ!R6</f>
        <v>3240</v>
      </c>
      <c r="AE10" s="55"/>
      <c r="AF10" s="55"/>
      <c r="AG10" s="55"/>
      <c r="AH10" s="55"/>
      <c r="AI10" s="55"/>
      <c r="AJ10" s="55"/>
      <c r="AK10" s="2"/>
      <c r="AL10" s="55">
        <f>データ!V6</f>
        <v>87</v>
      </c>
      <c r="AM10" s="55"/>
      <c r="AN10" s="55"/>
      <c r="AO10" s="55"/>
      <c r="AP10" s="55"/>
      <c r="AQ10" s="55"/>
      <c r="AR10" s="55"/>
      <c r="AS10" s="55"/>
      <c r="AT10" s="54">
        <f>データ!W6</f>
        <v>0.03</v>
      </c>
      <c r="AU10" s="54"/>
      <c r="AV10" s="54"/>
      <c r="AW10" s="54"/>
      <c r="AX10" s="54"/>
      <c r="AY10" s="54"/>
      <c r="AZ10" s="54"/>
      <c r="BA10" s="54"/>
      <c r="BB10" s="54">
        <f>データ!X6</f>
        <v>2900</v>
      </c>
      <c r="BC10" s="54"/>
      <c r="BD10" s="54"/>
      <c r="BE10" s="54"/>
      <c r="BF10" s="54"/>
      <c r="BG10" s="54"/>
      <c r="BH10" s="54"/>
      <c r="BI10" s="54"/>
      <c r="BJ10" s="2"/>
      <c r="BK10" s="2"/>
      <c r="BL10" s="56" t="s">
        <v>22</v>
      </c>
      <c r="BM10" s="57"/>
      <c r="BN10" s="45" t="s">
        <v>23</v>
      </c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7" t="s">
        <v>24</v>
      </c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</row>
    <row r="14" spans="1:78" ht="13.5" customHeight="1" x14ac:dyDescent="0.15">
      <c r="A14" s="2"/>
      <c r="B14" s="49" t="s">
        <v>25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1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117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116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118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【307.39】</v>
      </c>
      <c r="I86" s="12" t="str">
        <f>データ!CA6</f>
        <v>【57.03】</v>
      </c>
      <c r="J86" s="12" t="str">
        <f>データ!CL6</f>
        <v>【294.83】</v>
      </c>
      <c r="K86" s="12" t="str">
        <f>データ!CW6</f>
        <v>【84.27】</v>
      </c>
      <c r="L86" s="12" t="str">
        <f>データ!DH6</f>
        <v>【86.02】</v>
      </c>
      <c r="M86" s="12" t="s">
        <v>44</v>
      </c>
      <c r="N86" s="12" t="s">
        <v>44</v>
      </c>
      <c r="O86" s="12" t="str">
        <f>データ!EO6</f>
        <v>【-】</v>
      </c>
    </row>
  </sheetData>
  <sheetProtection algorithmName="SHA-512" hashValue="2WpeGTNXYnTsaoDRzHSz7n21bt4p3wbebiXDkbjhNgE6F5VHqACYwgdvPl6xfKKGSmLtke9uuvi98J5xkE+XSw==" saltValue="ufILJUfILRn8PFoG2nkrU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2022</v>
      </c>
      <c r="C6" s="19">
        <f t="shared" ref="C6:X6" si="3">C7</f>
        <v>74462</v>
      </c>
      <c r="D6" s="19">
        <f t="shared" si="3"/>
        <v>47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福島県　昭和村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7.69</v>
      </c>
      <c r="Q6" s="20">
        <f t="shared" si="3"/>
        <v>100</v>
      </c>
      <c r="R6" s="20">
        <f t="shared" si="3"/>
        <v>3240</v>
      </c>
      <c r="S6" s="20">
        <f t="shared" si="3"/>
        <v>1142</v>
      </c>
      <c r="T6" s="20">
        <f t="shared" si="3"/>
        <v>209.46</v>
      </c>
      <c r="U6" s="20">
        <f t="shared" si="3"/>
        <v>5.45</v>
      </c>
      <c r="V6" s="20">
        <f t="shared" si="3"/>
        <v>87</v>
      </c>
      <c r="W6" s="20">
        <f t="shared" si="3"/>
        <v>0.03</v>
      </c>
      <c r="X6" s="20">
        <f t="shared" si="3"/>
        <v>2900</v>
      </c>
      <c r="Y6" s="21">
        <f>IF(Y7="",NA(),Y7)</f>
        <v>104.38</v>
      </c>
      <c r="Z6" s="21">
        <f t="shared" ref="Z6:AH6" si="4">IF(Z7="",NA(),Z7)</f>
        <v>93.89</v>
      </c>
      <c r="AA6" s="21">
        <f t="shared" si="4"/>
        <v>105.11</v>
      </c>
      <c r="AB6" s="21">
        <f t="shared" si="4"/>
        <v>100.65</v>
      </c>
      <c r="AC6" s="21">
        <f t="shared" si="4"/>
        <v>55.25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386.46</v>
      </c>
      <c r="BL6" s="21">
        <f t="shared" si="7"/>
        <v>421.25</v>
      </c>
      <c r="BM6" s="21">
        <f t="shared" si="7"/>
        <v>294.27</v>
      </c>
      <c r="BN6" s="21">
        <f t="shared" si="7"/>
        <v>294.08999999999997</v>
      </c>
      <c r="BO6" s="21">
        <f t="shared" si="7"/>
        <v>294.08999999999997</v>
      </c>
      <c r="BP6" s="20" t="str">
        <f>IF(BP7="","",IF(BP7="-","【-】","【"&amp;SUBSTITUTE(TEXT(BP7,"#,##0.00"),"-","△")&amp;"】"))</f>
        <v>【307.39】</v>
      </c>
      <c r="BQ6" s="21">
        <f>IF(BQ7="",NA(),BQ7)</f>
        <v>37.47</v>
      </c>
      <c r="BR6" s="21">
        <f t="shared" ref="BR6:BZ6" si="8">IF(BR7="",NA(),BR7)</f>
        <v>35.54</v>
      </c>
      <c r="BS6" s="21">
        <f t="shared" si="8"/>
        <v>37.74</v>
      </c>
      <c r="BT6" s="21">
        <f t="shared" si="8"/>
        <v>36.36</v>
      </c>
      <c r="BU6" s="21">
        <f t="shared" si="8"/>
        <v>28.71</v>
      </c>
      <c r="BV6" s="21">
        <f t="shared" si="8"/>
        <v>55.85</v>
      </c>
      <c r="BW6" s="21">
        <f t="shared" si="8"/>
        <v>53.23</v>
      </c>
      <c r="BX6" s="21">
        <f t="shared" si="8"/>
        <v>60.59</v>
      </c>
      <c r="BY6" s="21">
        <f t="shared" si="8"/>
        <v>60</v>
      </c>
      <c r="BZ6" s="21">
        <f t="shared" si="8"/>
        <v>59.01</v>
      </c>
      <c r="CA6" s="20" t="str">
        <f>IF(CA7="","",IF(CA7="-","【-】","【"&amp;SUBSTITUTE(TEXT(CA7,"#,##0.00"),"-","△")&amp;"】"))</f>
        <v>【57.03】</v>
      </c>
      <c r="CB6" s="21">
        <f>IF(CB7="",NA(),CB7)</f>
        <v>503.6</v>
      </c>
      <c r="CC6" s="21">
        <f t="shared" ref="CC6:CK6" si="9">IF(CC7="",NA(),CC7)</f>
        <v>546.52</v>
      </c>
      <c r="CD6" s="21">
        <f t="shared" si="9"/>
        <v>482.3</v>
      </c>
      <c r="CE6" s="21">
        <f t="shared" si="9"/>
        <v>532.04</v>
      </c>
      <c r="CF6" s="21">
        <f t="shared" si="9"/>
        <v>651.09</v>
      </c>
      <c r="CG6" s="21">
        <f t="shared" si="9"/>
        <v>287.91000000000003</v>
      </c>
      <c r="CH6" s="21">
        <f t="shared" si="9"/>
        <v>283.3</v>
      </c>
      <c r="CI6" s="21">
        <f t="shared" si="9"/>
        <v>280.23</v>
      </c>
      <c r="CJ6" s="21">
        <f t="shared" si="9"/>
        <v>282.70999999999998</v>
      </c>
      <c r="CK6" s="21">
        <f t="shared" si="9"/>
        <v>291.82</v>
      </c>
      <c r="CL6" s="20" t="str">
        <f>IF(CL7="","",IF(CL7="-","【-】","【"&amp;SUBSTITUTE(TEXT(CL7,"#,##0.00"),"-","△")&amp;"】"))</f>
        <v>【294.83】</v>
      </c>
      <c r="CM6" s="21">
        <f>IF(CM7="",NA(),CM7)</f>
        <v>25.4</v>
      </c>
      <c r="CN6" s="21">
        <f t="shared" ref="CN6:CV6" si="10">IF(CN7="",NA(),CN7)</f>
        <v>25.4</v>
      </c>
      <c r="CO6" s="21">
        <f t="shared" si="10"/>
        <v>25.4</v>
      </c>
      <c r="CP6" s="21">
        <f t="shared" si="10"/>
        <v>25.4</v>
      </c>
      <c r="CQ6" s="21">
        <f t="shared" si="10"/>
        <v>28.57</v>
      </c>
      <c r="CR6" s="21">
        <f t="shared" si="10"/>
        <v>54.93</v>
      </c>
      <c r="CS6" s="21">
        <f t="shared" si="10"/>
        <v>55.96</v>
      </c>
      <c r="CT6" s="21">
        <f t="shared" si="10"/>
        <v>58.19</v>
      </c>
      <c r="CU6" s="21">
        <f t="shared" si="10"/>
        <v>56.52</v>
      </c>
      <c r="CV6" s="21">
        <f t="shared" si="10"/>
        <v>88.45</v>
      </c>
      <c r="CW6" s="20" t="str">
        <f>IF(CW7="","",IF(CW7="-","【-】","【"&amp;SUBSTITUTE(TEXT(CW7,"#,##0.00"),"-","△")&amp;"】"))</f>
        <v>【84.27】</v>
      </c>
      <c r="CX6" s="21">
        <f>IF(CX7="",NA(),CX7)</f>
        <v>88.42</v>
      </c>
      <c r="CY6" s="21">
        <f t="shared" ref="CY6:DG6" si="11">IF(CY7="",NA(),CY7)</f>
        <v>83.7</v>
      </c>
      <c r="CZ6" s="21">
        <f t="shared" si="11"/>
        <v>91.01</v>
      </c>
      <c r="DA6" s="21">
        <f t="shared" si="11"/>
        <v>91.11</v>
      </c>
      <c r="DB6" s="21">
        <f t="shared" si="11"/>
        <v>86.21</v>
      </c>
      <c r="DC6" s="21">
        <f t="shared" si="11"/>
        <v>65.569999999999993</v>
      </c>
      <c r="DD6" s="21">
        <f t="shared" si="11"/>
        <v>60.12</v>
      </c>
      <c r="DE6" s="21">
        <f t="shared" si="11"/>
        <v>87.8</v>
      </c>
      <c r="DF6" s="21">
        <f t="shared" si="11"/>
        <v>88.43</v>
      </c>
      <c r="DG6" s="21">
        <f t="shared" si="11"/>
        <v>90.34</v>
      </c>
      <c r="DH6" s="20" t="str">
        <f>IF(DH7="","",IF(DH7="-","【-】","【"&amp;SUBSTITUTE(TEXT(DH7,"#,##0.00"),"-","△")&amp;"】"))</f>
        <v>【86.02】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15">
      <c r="A7" s="14"/>
      <c r="B7" s="23">
        <v>2022</v>
      </c>
      <c r="C7" s="23">
        <v>74462</v>
      </c>
      <c r="D7" s="23">
        <v>47</v>
      </c>
      <c r="E7" s="23">
        <v>18</v>
      </c>
      <c r="F7" s="23">
        <v>0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7.69</v>
      </c>
      <c r="Q7" s="24">
        <v>100</v>
      </c>
      <c r="R7" s="24">
        <v>3240</v>
      </c>
      <c r="S7" s="24">
        <v>1142</v>
      </c>
      <c r="T7" s="24">
        <v>209.46</v>
      </c>
      <c r="U7" s="24">
        <v>5.45</v>
      </c>
      <c r="V7" s="24">
        <v>87</v>
      </c>
      <c r="W7" s="24">
        <v>0.03</v>
      </c>
      <c r="X7" s="24">
        <v>2900</v>
      </c>
      <c r="Y7" s="24">
        <v>104.38</v>
      </c>
      <c r="Z7" s="24">
        <v>93.89</v>
      </c>
      <c r="AA7" s="24">
        <v>105.11</v>
      </c>
      <c r="AB7" s="24">
        <v>100.65</v>
      </c>
      <c r="AC7" s="24">
        <v>55.25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386.46</v>
      </c>
      <c r="BL7" s="24">
        <v>421.25</v>
      </c>
      <c r="BM7" s="24">
        <v>294.27</v>
      </c>
      <c r="BN7" s="24">
        <v>294.08999999999997</v>
      </c>
      <c r="BO7" s="24">
        <v>294.08999999999997</v>
      </c>
      <c r="BP7" s="24">
        <v>307.39</v>
      </c>
      <c r="BQ7" s="24">
        <v>37.47</v>
      </c>
      <c r="BR7" s="24">
        <v>35.54</v>
      </c>
      <c r="BS7" s="24">
        <v>37.74</v>
      </c>
      <c r="BT7" s="24">
        <v>36.36</v>
      </c>
      <c r="BU7" s="24">
        <v>28.71</v>
      </c>
      <c r="BV7" s="24">
        <v>55.85</v>
      </c>
      <c r="BW7" s="24">
        <v>53.23</v>
      </c>
      <c r="BX7" s="24">
        <v>60.59</v>
      </c>
      <c r="BY7" s="24">
        <v>60</v>
      </c>
      <c r="BZ7" s="24">
        <v>59.01</v>
      </c>
      <c r="CA7" s="24">
        <v>57.03</v>
      </c>
      <c r="CB7" s="24">
        <v>503.6</v>
      </c>
      <c r="CC7" s="24">
        <v>546.52</v>
      </c>
      <c r="CD7" s="24">
        <v>482.3</v>
      </c>
      <c r="CE7" s="24">
        <v>532.04</v>
      </c>
      <c r="CF7" s="24">
        <v>651.09</v>
      </c>
      <c r="CG7" s="24">
        <v>287.91000000000003</v>
      </c>
      <c r="CH7" s="24">
        <v>283.3</v>
      </c>
      <c r="CI7" s="24">
        <v>280.23</v>
      </c>
      <c r="CJ7" s="24">
        <v>282.70999999999998</v>
      </c>
      <c r="CK7" s="24">
        <v>291.82</v>
      </c>
      <c r="CL7" s="24">
        <v>294.83</v>
      </c>
      <c r="CM7" s="24">
        <v>25.4</v>
      </c>
      <c r="CN7" s="24">
        <v>25.4</v>
      </c>
      <c r="CO7" s="24">
        <v>25.4</v>
      </c>
      <c r="CP7" s="24">
        <v>25.4</v>
      </c>
      <c r="CQ7" s="24">
        <v>28.57</v>
      </c>
      <c r="CR7" s="24">
        <v>54.93</v>
      </c>
      <c r="CS7" s="24">
        <v>55.96</v>
      </c>
      <c r="CT7" s="24">
        <v>58.19</v>
      </c>
      <c r="CU7" s="24">
        <v>56.52</v>
      </c>
      <c r="CV7" s="24">
        <v>88.45</v>
      </c>
      <c r="CW7" s="24">
        <v>84.27</v>
      </c>
      <c r="CX7" s="24">
        <v>88.42</v>
      </c>
      <c r="CY7" s="24">
        <v>83.7</v>
      </c>
      <c r="CZ7" s="24">
        <v>91.01</v>
      </c>
      <c r="DA7" s="24">
        <v>91.11</v>
      </c>
      <c r="DB7" s="24">
        <v>86.21</v>
      </c>
      <c r="DC7" s="24">
        <v>65.569999999999993</v>
      </c>
      <c r="DD7" s="24">
        <v>60.12</v>
      </c>
      <c r="DE7" s="24">
        <v>87.8</v>
      </c>
      <c r="DF7" s="24">
        <v>88.43</v>
      </c>
      <c r="DG7" s="24">
        <v>90.34</v>
      </c>
      <c r="DH7" s="24">
        <v>86.02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104</v>
      </c>
      <c r="EF7" s="24" t="s">
        <v>104</v>
      </c>
      <c r="EG7" s="24" t="s">
        <v>104</v>
      </c>
      <c r="EH7" s="24" t="s">
        <v>104</v>
      </c>
      <c r="EI7" s="24" t="s">
        <v>104</v>
      </c>
      <c r="EJ7" s="24" t="s">
        <v>104</v>
      </c>
      <c r="EK7" s="24" t="s">
        <v>104</v>
      </c>
      <c r="EL7" s="24" t="s">
        <v>104</v>
      </c>
      <c r="EM7" s="24" t="s">
        <v>104</v>
      </c>
      <c r="EN7" s="24" t="s">
        <v>104</v>
      </c>
      <c r="EO7" s="24" t="s">
        <v>104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114</v>
      </c>
      <c r="E13" t="s">
        <v>114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