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d216\Desktop\"/>
    </mc:Choice>
  </mc:AlternateContent>
  <workbookProtection workbookAlgorithmName="SHA-512" workbookHashValue="XVhFKjHbRogxmfOCp1V14wdzRkt4sl7kz2pYjXgvR9KyADm68dBeAolO9M0fDa6dGxaabNs0WhhtjCuHSLEb8Q==" workbookSaltValue="Sk42oApkjwPHGx1OhEM1l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I10" i="4"/>
  <c r="B10" i="4"/>
  <c r="AL8" i="4"/>
  <c r="P8" i="4"/>
  <c r="I8" i="4"/>
</calcChain>
</file>

<file path=xl/sharedStrings.xml><?xml version="1.0" encoding="utf-8"?>
<sst xmlns="http://schemas.openxmlformats.org/spreadsheetml/2006/main" count="236" uniqueCount="118">
  <si>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</si>
  <si>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</si>
  <si>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</si>
  <si>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</si>
  <si>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</si>
  <si>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</si>
  <si>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</si>
  <si>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</si>
  <si>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</si>
  <si>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</si>
  <si>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</si>
  <si>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</si>
  <si>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</si>
  <si>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</si>
  <si>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</si>
  <si>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</si>
  <si>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</si>
  <si>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</si>
  <si>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</si>
  <si>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</si>
  <si>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</si>
  <si>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</si>
  <si>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</si>
  <si>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</si>
  <si>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</si>
  <si>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</si>
  <si>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</si>
  <si>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</si>
  <si>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</si>
  <si>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</si>
  <si>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</si>
  <si>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</si>
  <si>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</si>
  <si>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</si>
  <si>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</si>
  <si>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</si>
  <si>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</si>
  <si>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</si>
  <si>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</si>
  <si>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</si>
  <si>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</si>
  <si>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</si>
  <si>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</si>
  <si>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</si>
  <si>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</si>
  <si>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</si>
  <si>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</si>
  <si>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</si>
  <si>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</si>
  <si>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</si>
  <si>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</si>
  <si>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</si>
  <si>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</si>
  <si>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</si>
  <si>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</si>
  <si>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</si>
  <si>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</si>
  <si>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</si>
  <si>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</si>
  <si>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</si>
  <si>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</si>
  <si>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</si>
  <si>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</si>
  <si>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</si>
  <si>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</si>
  <si>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</si>
  <si>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</si>
  <si>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</si>
  <si>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</si>
  <si>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</si>
  <si>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</si>
  <si>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</si>
  <si>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</si>
  <si>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</si>
  <si>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</si>
  <si>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</si>
  <si>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</si>
  <si>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</si>
  <si>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</si>
  <si>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</si>
  <si>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</si>
  <si>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</si>
  <si>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</si>
  <si>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</si>
  <si>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</si>
  <si>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</si>
  <si>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</si>
  <si>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</si>
  <si>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</si>
  <si>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</si>
  <si>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</si>
  <si>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</si>
  <si>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</si>
  <si>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</si>
  <si>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</si>
  <si>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</si>
  <si>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</si>
  <si>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柳津町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</si>
  <si>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</si>
  <si>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</si>
  <si>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</si>
  <si>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</si>
  <si>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</si>
  <si>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</si>
  <si>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</si>
  <si>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</si>
  <si>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</si>
  <si>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</si>
  <si>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</si>
  <si>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</si>
  <si>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</si>
  <si>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</si>
  <si>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</si>
  <si>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</si>
  <si>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</si>
  <si>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今後計装盤等の電気設備の更新やマンホール蓋等の多額の財源を必要とする更新が控えているため財源を確保するためにも、経営戦略の履行に努め未加入者の早期加入促進を図り、使用料の見直しを含め財源確保に努める。</t>
    <rPh sb="1" eb="3">
      <t>コンゴ</t>
    </rPh>
    <rPh sb="3" eb="5">
      <t>ケイソウ</t>
    </rPh>
    <rPh sb="5" eb="6">
      <t>バン</t>
    </rPh>
    <rPh sb="6" eb="7">
      <t>トウ</t>
    </rPh>
    <rPh sb="8" eb="10">
      <t>デンキ</t>
    </rPh>
    <rPh sb="10" eb="12">
      <t>セツビ</t>
    </rPh>
    <rPh sb="13" eb="15">
      <t>コウシン</t>
    </rPh>
    <rPh sb="21" eb="22">
      <t>フタ</t>
    </rPh>
    <rPh sb="22" eb="23">
      <t>トウ</t>
    </rPh>
    <rPh sb="24" eb="26">
      <t>タガク</t>
    </rPh>
    <rPh sb="27" eb="29">
      <t>ザイゲン</t>
    </rPh>
    <rPh sb="30" eb="32">
      <t>ヒツヨウ</t>
    </rPh>
    <rPh sb="35" eb="37">
      <t>コウシン</t>
    </rPh>
    <rPh sb="38" eb="39">
      <t>ヒカ</t>
    </rPh>
    <rPh sb="45" eb="47">
      <t>ザイゲン</t>
    </rPh>
    <rPh sb="48" eb="50">
      <t>カクホ</t>
    </rPh>
    <rPh sb="57" eb="59">
      <t>ケイエイ</t>
    </rPh>
    <rPh sb="59" eb="61">
      <t>センリャク</t>
    </rPh>
    <rPh sb="62" eb="64">
      <t>リコウ</t>
    </rPh>
    <rPh sb="65" eb="66">
      <t>ツト</t>
    </rPh>
    <rPh sb="67" eb="71">
      <t>ミカニュウシャ</t>
    </rPh>
    <rPh sb="72" eb="74">
      <t>ソウキ</t>
    </rPh>
    <rPh sb="74" eb="76">
      <t>カニュウ</t>
    </rPh>
    <rPh sb="76" eb="78">
      <t>ソクシン</t>
    </rPh>
    <rPh sb="79" eb="80">
      <t>ハカ</t>
    </rPh>
    <rPh sb="82" eb="85">
      <t>シヨウリョウ</t>
    </rPh>
    <rPh sb="86" eb="88">
      <t>ミナオ</t>
    </rPh>
    <rPh sb="90" eb="91">
      <t>フク</t>
    </rPh>
    <rPh sb="92" eb="94">
      <t>ザイゲン</t>
    </rPh>
    <rPh sb="94" eb="96">
      <t>カクホ</t>
    </rPh>
    <rPh sb="97" eb="98">
      <t>ツト</t>
    </rPh>
    <phoneticPr fontId="4"/>
  </si>
  <si>
    <t>　処理場に関しては、重要な機器の修繕及び更新に関しては終えているが、老朽化による軽微な故障や不具合が発生している。また、計装盤等の電気設備の機器更新が控えている。
　マンホールポンプ場に関しては、毎年計画的に修繕は行ってはいるが、今後も計画的に優先順位をつけて修繕を行っていく。
　管路施設に関しては、管路本管よりもマンホール本体及び鉄蓋に劣化が見られ始めたため計画的に交換していかなければならない。</t>
    <rPh sb="1" eb="4">
      <t>ショリジョウ</t>
    </rPh>
    <rPh sb="5" eb="6">
      <t>カン</t>
    </rPh>
    <rPh sb="10" eb="12">
      <t>ジュウヨウ</t>
    </rPh>
    <rPh sb="13" eb="15">
      <t>キキ</t>
    </rPh>
    <rPh sb="16" eb="18">
      <t>シュウゼン</t>
    </rPh>
    <rPh sb="18" eb="19">
      <t>オヨ</t>
    </rPh>
    <rPh sb="20" eb="22">
      <t>コウシン</t>
    </rPh>
    <rPh sb="23" eb="24">
      <t>カン</t>
    </rPh>
    <rPh sb="27" eb="28">
      <t>オ</t>
    </rPh>
    <rPh sb="34" eb="37">
      <t>ロウキュウカ</t>
    </rPh>
    <rPh sb="40" eb="42">
      <t>ケイビ</t>
    </rPh>
    <rPh sb="43" eb="45">
      <t>コショウ</t>
    </rPh>
    <rPh sb="46" eb="49">
      <t>フグアイ</t>
    </rPh>
    <rPh sb="50" eb="52">
      <t>ハッセイ</t>
    </rPh>
    <rPh sb="60" eb="62">
      <t>ケイソウ</t>
    </rPh>
    <rPh sb="62" eb="63">
      <t>バン</t>
    </rPh>
    <rPh sb="63" eb="64">
      <t>トウ</t>
    </rPh>
    <rPh sb="65" eb="67">
      <t>デンキ</t>
    </rPh>
    <rPh sb="67" eb="69">
      <t>セツビ</t>
    </rPh>
    <rPh sb="70" eb="72">
      <t>キキ</t>
    </rPh>
    <rPh sb="72" eb="74">
      <t>コウシン</t>
    </rPh>
    <rPh sb="75" eb="76">
      <t>ヒカ</t>
    </rPh>
    <rPh sb="91" eb="92">
      <t>ジョウ</t>
    </rPh>
    <rPh sb="93" eb="94">
      <t>カン</t>
    </rPh>
    <rPh sb="98" eb="100">
      <t>マイトシ</t>
    </rPh>
    <rPh sb="100" eb="103">
      <t>ケイカクテキ</t>
    </rPh>
    <rPh sb="104" eb="106">
      <t>シュウゼン</t>
    </rPh>
    <rPh sb="107" eb="108">
      <t>オコナ</t>
    </rPh>
    <rPh sb="115" eb="117">
      <t>コンゴ</t>
    </rPh>
    <rPh sb="118" eb="121">
      <t>ケイカクテキ</t>
    </rPh>
    <rPh sb="122" eb="124">
      <t>ユウセン</t>
    </rPh>
    <rPh sb="124" eb="126">
      <t>ジュンイ</t>
    </rPh>
    <rPh sb="130" eb="132">
      <t>シュウゼン</t>
    </rPh>
    <rPh sb="133" eb="134">
      <t>オコナ</t>
    </rPh>
    <rPh sb="141" eb="143">
      <t>カンロ</t>
    </rPh>
    <rPh sb="143" eb="145">
      <t>シセツ</t>
    </rPh>
    <rPh sb="146" eb="147">
      <t>カン</t>
    </rPh>
    <rPh sb="151" eb="153">
      <t>カンロ</t>
    </rPh>
    <rPh sb="153" eb="155">
      <t>ホンカン</t>
    </rPh>
    <rPh sb="163" eb="165">
      <t>ホンタイ</t>
    </rPh>
    <rPh sb="165" eb="166">
      <t>オヨ</t>
    </rPh>
    <rPh sb="167" eb="168">
      <t>テツ</t>
    </rPh>
    <rPh sb="168" eb="169">
      <t>フタ</t>
    </rPh>
    <rPh sb="170" eb="172">
      <t>レッカ</t>
    </rPh>
    <rPh sb="173" eb="174">
      <t>ミ</t>
    </rPh>
    <rPh sb="176" eb="177">
      <t>ハジ</t>
    </rPh>
    <rPh sb="181" eb="184">
      <t>ケイカクテキ</t>
    </rPh>
    <rPh sb="185" eb="187">
      <t>コウカン</t>
    </rPh>
    <phoneticPr fontId="4"/>
  </si>
  <si>
    <t>歳入のほとんどを一般会計繰入金に頼っているため、経費回収率も低く、汚水処理原価は高い数値となっている。水洗化率も類似団体よりも低く料金収入にも少ないため、料金改定を行う必要がる。</t>
    <rPh sb="0" eb="2">
      <t>サイニュウ</t>
    </rPh>
    <rPh sb="8" eb="12">
      <t>イッパンカイケイ</t>
    </rPh>
    <rPh sb="12" eb="15">
      <t>クリイレキン</t>
    </rPh>
    <rPh sb="16" eb="17">
      <t>タヨ</t>
    </rPh>
    <rPh sb="24" eb="29">
      <t>ケイヒカイシュウリツ</t>
    </rPh>
    <rPh sb="30" eb="31">
      <t>ヒク</t>
    </rPh>
    <rPh sb="33" eb="39">
      <t>オスイショリゲンカ</t>
    </rPh>
    <rPh sb="40" eb="41">
      <t>タカ</t>
    </rPh>
    <rPh sb="42" eb="44">
      <t>スウチ</t>
    </rPh>
    <rPh sb="51" eb="55">
      <t>スイセンカリツ</t>
    </rPh>
    <rPh sb="56" eb="60">
      <t>ルイジダンタイ</t>
    </rPh>
    <rPh sb="63" eb="64">
      <t>ヒク</t>
    </rPh>
    <rPh sb="65" eb="67">
      <t>リョウキン</t>
    </rPh>
    <rPh sb="67" eb="69">
      <t>シュウニュウ</t>
    </rPh>
    <rPh sb="71" eb="72">
      <t>スク</t>
    </rPh>
    <rPh sb="77" eb="79">
      <t>リョウキン</t>
    </rPh>
    <rPh sb="79" eb="81">
      <t>カイテイ</t>
    </rPh>
    <rPh sb="82" eb="83">
      <t>オコナ</t>
    </rPh>
    <rPh sb="84" eb="8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</si>
</sst>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0" xfId="0" applyFont="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225-47CD-B2ED-80C243D2FBF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0.36</c:v>
                </c:pt>
                <c:pt idx="2">
                  <c:v>0.39</c:v>
                </c:pt>
                <c:pt idx="3">
                  <c:v>0.1</c:v>
                </c:pt>
                <c:pt idx="4">
                  <c:v>0.08</c:v>
                </c:pt>
              </c:numCache>
            </c:numRef>
          </c:val>
          <c:smooth val="0"/>
          <c:extLst>
            <c:ext xmlns:c16="http://schemas.microsoft.com/office/drawing/2014/chart" uri="{C3380CC4-5D6E-409C-BE32-E72D297353CC}">
              <c16:uniqueId val="{00000001-4225-47CD-B2ED-80C243D2FBF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41.08</c:v>
                </c:pt>
                <c:pt idx="1">
                  <c:v>39.229999999999997</c:v>
                </c:pt>
                <c:pt idx="2">
                  <c:v>36.619999999999997</c:v>
                </c:pt>
                <c:pt idx="3">
                  <c:v>38.619999999999997</c:v>
                </c:pt>
                <c:pt idx="4">
                  <c:v>38.31</c:v>
                </c:pt>
              </c:numCache>
            </c:numRef>
          </c:val>
          <c:extLst>
            <c:ext xmlns:c16="http://schemas.microsoft.com/office/drawing/2014/chart" uri="{C3380CC4-5D6E-409C-BE32-E72D297353CC}">
              <c16:uniqueId val="{00000000-BF4B-486B-A62F-28999A87A6C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42.56</c:v>
                </c:pt>
                <c:pt idx="1">
                  <c:v>42.47</c:v>
                </c:pt>
                <c:pt idx="2">
                  <c:v>42.4</c:v>
                </c:pt>
                <c:pt idx="3">
                  <c:v>42.28</c:v>
                </c:pt>
                <c:pt idx="4">
                  <c:v>41.06</c:v>
                </c:pt>
              </c:numCache>
            </c:numRef>
          </c:val>
          <c:smooth val="0"/>
          <c:extLst>
            <c:ext xmlns:c16="http://schemas.microsoft.com/office/drawing/2014/chart" uri="{C3380CC4-5D6E-409C-BE32-E72D297353CC}">
              <c16:uniqueId val="{00000001-BF4B-486B-A62F-28999A87A6C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68.22</c:v>
                </c:pt>
                <c:pt idx="1">
                  <c:v>65.430000000000007</c:v>
                </c:pt>
                <c:pt idx="2">
                  <c:v>60.69</c:v>
                </c:pt>
                <c:pt idx="3">
                  <c:v>64.569999999999993</c:v>
                </c:pt>
                <c:pt idx="4">
                  <c:v>65.290000000000006</c:v>
                </c:pt>
              </c:numCache>
            </c:numRef>
          </c:val>
          <c:extLst>
            <c:ext xmlns:c16="http://schemas.microsoft.com/office/drawing/2014/chart" uri="{C3380CC4-5D6E-409C-BE32-E72D297353CC}">
              <c16:uniqueId val="{00000000-813E-4934-A1A9-C84B49A82BC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83.32</c:v>
                </c:pt>
                <c:pt idx="1">
                  <c:v>83.75</c:v>
                </c:pt>
                <c:pt idx="2">
                  <c:v>84.19</c:v>
                </c:pt>
                <c:pt idx="3">
                  <c:v>84.34</c:v>
                </c:pt>
                <c:pt idx="4">
                  <c:v>84.34</c:v>
                </c:pt>
              </c:numCache>
            </c:numRef>
          </c:val>
          <c:smooth val="0"/>
          <c:extLst>
            <c:ext xmlns:c16="http://schemas.microsoft.com/office/drawing/2014/chart" uri="{C3380CC4-5D6E-409C-BE32-E72D297353CC}">
              <c16:uniqueId val="{00000001-813E-4934-A1A9-C84B49A82BC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101.87</c:v>
                </c:pt>
                <c:pt idx="1">
                  <c:v>101.04</c:v>
                </c:pt>
                <c:pt idx="2">
                  <c:v>103.2</c:v>
                </c:pt>
                <c:pt idx="3">
                  <c:v>100.24</c:v>
                </c:pt>
                <c:pt idx="4">
                  <c:v>97.69</c:v>
                </c:pt>
              </c:numCache>
            </c:numRef>
          </c:val>
          <c:extLst>
            <c:ext xmlns:c16="http://schemas.microsoft.com/office/drawing/2014/chart" uri="{C3380CC4-5D6E-409C-BE32-E72D297353CC}">
              <c16:uniqueId val="{00000000-8D34-4359-9EC5-2FD87C84F84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D34-4359-9EC5-2FD87C84F84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9CD-498D-97CB-7C307588BE1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9CD-498D-97CB-7C307588BE1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5FE-436B-8A66-20B539C8DAD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5FE-436B-8A66-20B539C8DAD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08F-419F-ABC0-898254CED53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08F-419F-ABC0-898254CED53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8BD-4F9C-B19F-66642EE647F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8BD-4F9C-B19F-66642EE647F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1846.81</c:v>
                </c:pt>
                <c:pt idx="1">
                  <c:v>1787.42</c:v>
                </c:pt>
                <c:pt idx="2">
                  <c:v>1631.48</c:v>
                </c:pt>
                <c:pt idx="3">
                  <c:v>1454.77</c:v>
                </c:pt>
                <c:pt idx="4">
                  <c:v>1285.1600000000001</c:v>
                </c:pt>
              </c:numCache>
            </c:numRef>
          </c:val>
          <c:extLst>
            <c:ext xmlns:c16="http://schemas.microsoft.com/office/drawing/2014/chart" uri="{C3380CC4-5D6E-409C-BE32-E72D297353CC}">
              <c16:uniqueId val="{00000000-6E96-4BC2-BDE8-805CD80E5FE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1194.1500000000001</c:v>
                </c:pt>
                <c:pt idx="1">
                  <c:v>1206.79</c:v>
                </c:pt>
                <c:pt idx="2">
                  <c:v>1258.43</c:v>
                </c:pt>
                <c:pt idx="3">
                  <c:v>1163.75</c:v>
                </c:pt>
                <c:pt idx="4">
                  <c:v>1195.47</c:v>
                </c:pt>
              </c:numCache>
            </c:numRef>
          </c:val>
          <c:smooth val="0"/>
          <c:extLst>
            <c:ext xmlns:c16="http://schemas.microsoft.com/office/drawing/2014/chart" uri="{C3380CC4-5D6E-409C-BE32-E72D297353CC}">
              <c16:uniqueId val="{00000001-6E96-4BC2-BDE8-805CD80E5FE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63.79</c:v>
                </c:pt>
                <c:pt idx="1">
                  <c:v>50.53</c:v>
                </c:pt>
                <c:pt idx="2">
                  <c:v>42.12</c:v>
                </c:pt>
                <c:pt idx="3">
                  <c:v>35.049999999999997</c:v>
                </c:pt>
                <c:pt idx="4">
                  <c:v>37.39</c:v>
                </c:pt>
              </c:numCache>
            </c:numRef>
          </c:val>
          <c:extLst>
            <c:ext xmlns:c16="http://schemas.microsoft.com/office/drawing/2014/chart" uri="{C3380CC4-5D6E-409C-BE32-E72D297353CC}">
              <c16:uniqueId val="{00000000-8678-4AE4-BB9E-80E0ECF8FA3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72.260000000000005</c:v>
                </c:pt>
                <c:pt idx="1">
                  <c:v>71.84</c:v>
                </c:pt>
                <c:pt idx="2">
                  <c:v>73.36</c:v>
                </c:pt>
                <c:pt idx="3">
                  <c:v>72.599999999999994</c:v>
                </c:pt>
                <c:pt idx="4">
                  <c:v>69.430000000000007</c:v>
                </c:pt>
              </c:numCache>
            </c:numRef>
          </c:val>
          <c:smooth val="0"/>
          <c:extLst>
            <c:ext xmlns:c16="http://schemas.microsoft.com/office/drawing/2014/chart" uri="{C3380CC4-5D6E-409C-BE32-E72D297353CC}">
              <c16:uniqueId val="{00000001-8678-4AE4-BB9E-80E0ECF8FA3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315.77999999999997</c:v>
                </c:pt>
                <c:pt idx="1">
                  <c:v>387.76</c:v>
                </c:pt>
                <c:pt idx="2">
                  <c:v>491.72</c:v>
                </c:pt>
                <c:pt idx="3">
                  <c:v>575.85</c:v>
                </c:pt>
                <c:pt idx="4">
                  <c:v>547.37</c:v>
                </c:pt>
              </c:numCache>
            </c:numRef>
          </c:val>
          <c:extLst>
            <c:ext xmlns:c16="http://schemas.microsoft.com/office/drawing/2014/chart" uri="{C3380CC4-5D6E-409C-BE32-E72D297353CC}">
              <c16:uniqueId val="{00000000-C899-40F9-B458-7B1419E5449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230.02</c:v>
                </c:pt>
                <c:pt idx="1">
                  <c:v>228.47</c:v>
                </c:pt>
                <c:pt idx="2">
                  <c:v>224.88</c:v>
                </c:pt>
                <c:pt idx="3">
                  <c:v>228.64</c:v>
                </c:pt>
                <c:pt idx="4">
                  <c:v>239.46</c:v>
                </c:pt>
              </c:numCache>
            </c:numRef>
          </c:val>
          <c:smooth val="0"/>
          <c:extLst>
            <c:ext xmlns:c16="http://schemas.microsoft.com/office/drawing/2014/chart" uri="{C3380CC4-5D6E-409C-BE32-E72D297353CC}">
              <c16:uniqueId val="{00000001-C899-40F9-B458-7B1419E5449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福島県　柳津町</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70" t="s">
        <v>9</v>
      </c>
      <c r="BM7" s="71"/>
      <c r="BN7" s="71"/>
      <c r="BO7" s="71"/>
      <c r="BP7" s="71"/>
      <c r="BQ7" s="71"/>
      <c r="BR7" s="71"/>
      <c r="BS7" s="71"/>
      <c r="BT7" s="71"/>
      <c r="BU7" s="71"/>
      <c r="BV7" s="71"/>
      <c r="BW7" s="71"/>
      <c r="BX7" s="71"/>
      <c r="BY7" s="72"/>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特定環境保全公共下水道</v>
      </c>
      <c r="Q8" s="66"/>
      <c r="R8" s="66"/>
      <c r="S8" s="66"/>
      <c r="T8" s="66"/>
      <c r="U8" s="66"/>
      <c r="V8" s="66"/>
      <c r="W8" s="66" t="str">
        <f>データ!L6</f>
        <v>D2</v>
      </c>
      <c r="X8" s="66"/>
      <c r="Y8" s="66"/>
      <c r="Z8" s="66"/>
      <c r="AA8" s="66"/>
      <c r="AB8" s="66"/>
      <c r="AC8" s="66"/>
      <c r="AD8" s="67" t="str">
        <f>データ!$M$6</f>
        <v>非設置</v>
      </c>
      <c r="AE8" s="67"/>
      <c r="AF8" s="67"/>
      <c r="AG8" s="67"/>
      <c r="AH8" s="67"/>
      <c r="AI8" s="67"/>
      <c r="AJ8" s="67"/>
      <c r="AK8" s="3"/>
      <c r="AL8" s="46">
        <f>データ!S6</f>
        <v>3042</v>
      </c>
      <c r="AM8" s="46"/>
      <c r="AN8" s="46"/>
      <c r="AO8" s="46"/>
      <c r="AP8" s="46"/>
      <c r="AQ8" s="46"/>
      <c r="AR8" s="46"/>
      <c r="AS8" s="46"/>
      <c r="AT8" s="45">
        <f>データ!T6</f>
        <v>175.82</v>
      </c>
      <c r="AU8" s="45"/>
      <c r="AV8" s="45"/>
      <c r="AW8" s="45"/>
      <c r="AX8" s="45"/>
      <c r="AY8" s="45"/>
      <c r="AZ8" s="45"/>
      <c r="BA8" s="45"/>
      <c r="BB8" s="45">
        <f>データ!U6</f>
        <v>17.3</v>
      </c>
      <c r="BC8" s="45"/>
      <c r="BD8" s="45"/>
      <c r="BE8" s="45"/>
      <c r="BF8" s="45"/>
      <c r="BG8" s="45"/>
      <c r="BH8" s="45"/>
      <c r="BI8" s="45"/>
      <c r="BJ8" s="3"/>
      <c r="BK8" s="3"/>
      <c r="BL8" s="62" t="s">
        <v>10</v>
      </c>
      <c r="BM8" s="63"/>
      <c r="BN8" s="64" t="s">
        <v>11</v>
      </c>
      <c r="BO8" s="64"/>
      <c r="BP8" s="64"/>
      <c r="BQ8" s="64"/>
      <c r="BR8" s="64"/>
      <c r="BS8" s="64"/>
      <c r="BT8" s="64"/>
      <c r="BU8" s="64"/>
      <c r="BV8" s="64"/>
      <c r="BW8" s="64"/>
      <c r="BX8" s="64"/>
      <c r="BY8" s="65"/>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43.54</v>
      </c>
      <c r="Q10" s="45"/>
      <c r="R10" s="45"/>
      <c r="S10" s="45"/>
      <c r="T10" s="45"/>
      <c r="U10" s="45"/>
      <c r="V10" s="45"/>
      <c r="W10" s="45">
        <f>データ!Q6</f>
        <v>100</v>
      </c>
      <c r="X10" s="45"/>
      <c r="Y10" s="45"/>
      <c r="Z10" s="45"/>
      <c r="AA10" s="45"/>
      <c r="AB10" s="45"/>
      <c r="AC10" s="45"/>
      <c r="AD10" s="46">
        <f>データ!R6</f>
        <v>3300</v>
      </c>
      <c r="AE10" s="46"/>
      <c r="AF10" s="46"/>
      <c r="AG10" s="46"/>
      <c r="AH10" s="46"/>
      <c r="AI10" s="46"/>
      <c r="AJ10" s="46"/>
      <c r="AK10" s="2"/>
      <c r="AL10" s="46">
        <f>データ!V6</f>
        <v>1311</v>
      </c>
      <c r="AM10" s="46"/>
      <c r="AN10" s="46"/>
      <c r="AO10" s="46"/>
      <c r="AP10" s="46"/>
      <c r="AQ10" s="46"/>
      <c r="AR10" s="46"/>
      <c r="AS10" s="46"/>
      <c r="AT10" s="45">
        <f>データ!W6</f>
        <v>0.92</v>
      </c>
      <c r="AU10" s="45"/>
      <c r="AV10" s="45"/>
      <c r="AW10" s="45"/>
      <c r="AX10" s="45"/>
      <c r="AY10" s="45"/>
      <c r="AZ10" s="45"/>
      <c r="BA10" s="45"/>
      <c r="BB10" s="45">
        <f>データ!X6</f>
        <v>1425</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61"/>
      <c r="BN16" s="61"/>
      <c r="BO16" s="61"/>
      <c r="BP16" s="61"/>
      <c r="BQ16" s="61"/>
      <c r="BR16" s="61"/>
      <c r="BS16" s="61"/>
      <c r="BT16" s="61"/>
      <c r="BU16" s="61"/>
      <c r="BV16" s="61"/>
      <c r="BW16" s="61"/>
      <c r="BX16" s="61"/>
      <c r="BY16" s="61"/>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61"/>
      <c r="BN17" s="61"/>
      <c r="BO17" s="61"/>
      <c r="BP17" s="61"/>
      <c r="BQ17" s="61"/>
      <c r="BR17" s="61"/>
      <c r="BS17" s="61"/>
      <c r="BT17" s="61"/>
      <c r="BU17" s="61"/>
      <c r="BV17" s="61"/>
      <c r="BW17" s="61"/>
      <c r="BX17" s="61"/>
      <c r="BY17" s="61"/>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61"/>
      <c r="BN18" s="61"/>
      <c r="BO18" s="61"/>
      <c r="BP18" s="61"/>
      <c r="BQ18" s="61"/>
      <c r="BR18" s="61"/>
      <c r="BS18" s="61"/>
      <c r="BT18" s="61"/>
      <c r="BU18" s="61"/>
      <c r="BV18" s="61"/>
      <c r="BW18" s="61"/>
      <c r="BX18" s="61"/>
      <c r="BY18" s="61"/>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61"/>
      <c r="BN19" s="61"/>
      <c r="BO19" s="61"/>
      <c r="BP19" s="61"/>
      <c r="BQ19" s="61"/>
      <c r="BR19" s="61"/>
      <c r="BS19" s="61"/>
      <c r="BT19" s="61"/>
      <c r="BU19" s="61"/>
      <c r="BV19" s="61"/>
      <c r="BW19" s="61"/>
      <c r="BX19" s="61"/>
      <c r="BY19" s="61"/>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61"/>
      <c r="BN20" s="61"/>
      <c r="BO20" s="61"/>
      <c r="BP20" s="61"/>
      <c r="BQ20" s="61"/>
      <c r="BR20" s="61"/>
      <c r="BS20" s="61"/>
      <c r="BT20" s="61"/>
      <c r="BU20" s="61"/>
      <c r="BV20" s="61"/>
      <c r="BW20" s="61"/>
      <c r="BX20" s="61"/>
      <c r="BY20" s="61"/>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61"/>
      <c r="BN21" s="61"/>
      <c r="BO21" s="61"/>
      <c r="BP21" s="61"/>
      <c r="BQ21" s="61"/>
      <c r="BR21" s="61"/>
      <c r="BS21" s="61"/>
      <c r="BT21" s="61"/>
      <c r="BU21" s="61"/>
      <c r="BV21" s="61"/>
      <c r="BW21" s="61"/>
      <c r="BX21" s="61"/>
      <c r="BY21" s="61"/>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61"/>
      <c r="BN22" s="61"/>
      <c r="BO22" s="61"/>
      <c r="BP22" s="61"/>
      <c r="BQ22" s="61"/>
      <c r="BR22" s="61"/>
      <c r="BS22" s="61"/>
      <c r="BT22" s="61"/>
      <c r="BU22" s="61"/>
      <c r="BV22" s="61"/>
      <c r="BW22" s="61"/>
      <c r="BX22" s="61"/>
      <c r="BY22" s="61"/>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61"/>
      <c r="BN23" s="61"/>
      <c r="BO23" s="61"/>
      <c r="BP23" s="61"/>
      <c r="BQ23" s="61"/>
      <c r="BR23" s="61"/>
      <c r="BS23" s="61"/>
      <c r="BT23" s="61"/>
      <c r="BU23" s="61"/>
      <c r="BV23" s="61"/>
      <c r="BW23" s="61"/>
      <c r="BX23" s="61"/>
      <c r="BY23" s="61"/>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61"/>
      <c r="BN24" s="61"/>
      <c r="BO24" s="61"/>
      <c r="BP24" s="61"/>
      <c r="BQ24" s="61"/>
      <c r="BR24" s="61"/>
      <c r="BS24" s="61"/>
      <c r="BT24" s="61"/>
      <c r="BU24" s="61"/>
      <c r="BV24" s="61"/>
      <c r="BW24" s="61"/>
      <c r="BX24" s="61"/>
      <c r="BY24" s="61"/>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61"/>
      <c r="BN25" s="61"/>
      <c r="BO25" s="61"/>
      <c r="BP25" s="61"/>
      <c r="BQ25" s="61"/>
      <c r="BR25" s="61"/>
      <c r="BS25" s="61"/>
      <c r="BT25" s="61"/>
      <c r="BU25" s="61"/>
      <c r="BV25" s="61"/>
      <c r="BW25" s="61"/>
      <c r="BX25" s="61"/>
      <c r="BY25" s="61"/>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61"/>
      <c r="BN26" s="61"/>
      <c r="BO26" s="61"/>
      <c r="BP26" s="61"/>
      <c r="BQ26" s="61"/>
      <c r="BR26" s="61"/>
      <c r="BS26" s="61"/>
      <c r="BT26" s="61"/>
      <c r="BU26" s="61"/>
      <c r="BV26" s="61"/>
      <c r="BW26" s="61"/>
      <c r="BX26" s="61"/>
      <c r="BY26" s="61"/>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61"/>
      <c r="BN27" s="61"/>
      <c r="BO27" s="61"/>
      <c r="BP27" s="61"/>
      <c r="BQ27" s="61"/>
      <c r="BR27" s="61"/>
      <c r="BS27" s="61"/>
      <c r="BT27" s="61"/>
      <c r="BU27" s="61"/>
      <c r="BV27" s="61"/>
      <c r="BW27" s="61"/>
      <c r="BX27" s="61"/>
      <c r="BY27" s="61"/>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61"/>
      <c r="BN28" s="61"/>
      <c r="BO28" s="61"/>
      <c r="BP28" s="61"/>
      <c r="BQ28" s="61"/>
      <c r="BR28" s="61"/>
      <c r="BS28" s="61"/>
      <c r="BT28" s="61"/>
      <c r="BU28" s="61"/>
      <c r="BV28" s="61"/>
      <c r="BW28" s="61"/>
      <c r="BX28" s="61"/>
      <c r="BY28" s="61"/>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61"/>
      <c r="BN29" s="61"/>
      <c r="BO29" s="61"/>
      <c r="BP29" s="61"/>
      <c r="BQ29" s="61"/>
      <c r="BR29" s="61"/>
      <c r="BS29" s="61"/>
      <c r="BT29" s="61"/>
      <c r="BU29" s="61"/>
      <c r="BV29" s="61"/>
      <c r="BW29" s="61"/>
      <c r="BX29" s="61"/>
      <c r="BY29" s="61"/>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61"/>
      <c r="BN30" s="61"/>
      <c r="BO30" s="61"/>
      <c r="BP30" s="61"/>
      <c r="BQ30" s="61"/>
      <c r="BR30" s="61"/>
      <c r="BS30" s="61"/>
      <c r="BT30" s="61"/>
      <c r="BU30" s="61"/>
      <c r="BV30" s="61"/>
      <c r="BW30" s="61"/>
      <c r="BX30" s="61"/>
      <c r="BY30" s="61"/>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61"/>
      <c r="BN31" s="61"/>
      <c r="BO31" s="61"/>
      <c r="BP31" s="61"/>
      <c r="BQ31" s="61"/>
      <c r="BR31" s="61"/>
      <c r="BS31" s="61"/>
      <c r="BT31" s="61"/>
      <c r="BU31" s="61"/>
      <c r="BV31" s="61"/>
      <c r="BW31" s="61"/>
      <c r="BX31" s="61"/>
      <c r="BY31" s="61"/>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61"/>
      <c r="BN32" s="61"/>
      <c r="BO32" s="61"/>
      <c r="BP32" s="61"/>
      <c r="BQ32" s="61"/>
      <c r="BR32" s="61"/>
      <c r="BS32" s="61"/>
      <c r="BT32" s="61"/>
      <c r="BU32" s="61"/>
      <c r="BV32" s="61"/>
      <c r="BW32" s="61"/>
      <c r="BX32" s="61"/>
      <c r="BY32" s="61"/>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61"/>
      <c r="BN33" s="61"/>
      <c r="BO33" s="61"/>
      <c r="BP33" s="61"/>
      <c r="BQ33" s="61"/>
      <c r="BR33" s="61"/>
      <c r="BS33" s="61"/>
      <c r="BT33" s="61"/>
      <c r="BU33" s="61"/>
      <c r="BV33" s="61"/>
      <c r="BW33" s="61"/>
      <c r="BX33" s="61"/>
      <c r="BY33" s="61"/>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61"/>
      <c r="BN34" s="61"/>
      <c r="BO34" s="61"/>
      <c r="BP34" s="61"/>
      <c r="BQ34" s="61"/>
      <c r="BR34" s="61"/>
      <c r="BS34" s="61"/>
      <c r="BT34" s="61"/>
      <c r="BU34" s="61"/>
      <c r="BV34" s="61"/>
      <c r="BW34" s="61"/>
      <c r="BX34" s="61"/>
      <c r="BY34" s="61"/>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61"/>
      <c r="BN35" s="61"/>
      <c r="BO35" s="61"/>
      <c r="BP35" s="61"/>
      <c r="BQ35" s="61"/>
      <c r="BR35" s="61"/>
      <c r="BS35" s="61"/>
      <c r="BT35" s="61"/>
      <c r="BU35" s="61"/>
      <c r="BV35" s="61"/>
      <c r="BW35" s="61"/>
      <c r="BX35" s="61"/>
      <c r="BY35" s="61"/>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61"/>
      <c r="BN36" s="61"/>
      <c r="BO36" s="61"/>
      <c r="BP36" s="61"/>
      <c r="BQ36" s="61"/>
      <c r="BR36" s="61"/>
      <c r="BS36" s="61"/>
      <c r="BT36" s="61"/>
      <c r="BU36" s="61"/>
      <c r="BV36" s="61"/>
      <c r="BW36" s="61"/>
      <c r="BX36" s="61"/>
      <c r="BY36" s="61"/>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61"/>
      <c r="BN37" s="61"/>
      <c r="BO37" s="61"/>
      <c r="BP37" s="61"/>
      <c r="BQ37" s="61"/>
      <c r="BR37" s="61"/>
      <c r="BS37" s="61"/>
      <c r="BT37" s="61"/>
      <c r="BU37" s="61"/>
      <c r="BV37" s="61"/>
      <c r="BW37" s="61"/>
      <c r="BX37" s="61"/>
      <c r="BY37" s="61"/>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61"/>
      <c r="BN38" s="61"/>
      <c r="BO38" s="61"/>
      <c r="BP38" s="61"/>
      <c r="BQ38" s="61"/>
      <c r="BR38" s="61"/>
      <c r="BS38" s="61"/>
      <c r="BT38" s="61"/>
      <c r="BU38" s="61"/>
      <c r="BV38" s="61"/>
      <c r="BW38" s="61"/>
      <c r="BX38" s="61"/>
      <c r="BY38" s="61"/>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61"/>
      <c r="BN39" s="61"/>
      <c r="BO39" s="61"/>
      <c r="BP39" s="61"/>
      <c r="BQ39" s="61"/>
      <c r="BR39" s="61"/>
      <c r="BS39" s="61"/>
      <c r="BT39" s="61"/>
      <c r="BU39" s="61"/>
      <c r="BV39" s="61"/>
      <c r="BW39" s="61"/>
      <c r="BX39" s="61"/>
      <c r="BY39" s="61"/>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61"/>
      <c r="BN40" s="61"/>
      <c r="BO40" s="61"/>
      <c r="BP40" s="61"/>
      <c r="BQ40" s="61"/>
      <c r="BR40" s="61"/>
      <c r="BS40" s="61"/>
      <c r="BT40" s="61"/>
      <c r="BU40" s="61"/>
      <c r="BV40" s="61"/>
      <c r="BW40" s="61"/>
      <c r="BX40" s="61"/>
      <c r="BY40" s="61"/>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61"/>
      <c r="BN41" s="61"/>
      <c r="BO41" s="61"/>
      <c r="BP41" s="61"/>
      <c r="BQ41" s="61"/>
      <c r="BR41" s="61"/>
      <c r="BS41" s="61"/>
      <c r="BT41" s="61"/>
      <c r="BU41" s="61"/>
      <c r="BV41" s="61"/>
      <c r="BW41" s="61"/>
      <c r="BX41" s="61"/>
      <c r="BY41" s="61"/>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61"/>
      <c r="BN42" s="61"/>
      <c r="BO42" s="61"/>
      <c r="BP42" s="61"/>
      <c r="BQ42" s="61"/>
      <c r="BR42" s="61"/>
      <c r="BS42" s="61"/>
      <c r="BT42" s="61"/>
      <c r="BU42" s="61"/>
      <c r="BV42" s="61"/>
      <c r="BW42" s="61"/>
      <c r="BX42" s="61"/>
      <c r="BY42" s="61"/>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61"/>
      <c r="BN43" s="61"/>
      <c r="BO43" s="61"/>
      <c r="BP43" s="61"/>
      <c r="BQ43" s="61"/>
      <c r="BR43" s="61"/>
      <c r="BS43" s="61"/>
      <c r="BT43" s="61"/>
      <c r="BU43" s="61"/>
      <c r="BV43" s="61"/>
      <c r="BW43" s="61"/>
      <c r="BX43" s="61"/>
      <c r="BY43" s="61"/>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【1,182.11】</v>
      </c>
      <c r="I86" s="12" t="str">
        <f>データ!CA6</f>
        <v>【73.78】</v>
      </c>
      <c r="J86" s="12" t="str">
        <f>データ!CL6</f>
        <v>【220.62】</v>
      </c>
      <c r="K86" s="12" t="str">
        <f>データ!CW6</f>
        <v>【42.22】</v>
      </c>
      <c r="L86" s="12" t="str">
        <f>データ!DH6</f>
        <v>【85.67】</v>
      </c>
      <c r="M86" s="12" t="s">
        <v>43</v>
      </c>
      <c r="N86" s="12" t="s">
        <v>43</v>
      </c>
      <c r="O86" s="12" t="str">
        <f>データ!EO6</f>
        <v>【0.13】</v>
      </c>
    </row>
  </sheetData>
  <sheetProtection algorithmName="SHA-512" hashValue="po0qcrDT07ylPZbrlJYsJ55nzfX2vZOhX6n+rPzozjASlGY0808x8hLCol+7/hqlU17/bEH85EPG56KJaXxsAA==" saltValue="l6gE1X3hV59WBVG6/Ot7z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4" t="s">
        <v>54</v>
      </c>
      <c r="I3" s="75"/>
      <c r="J3" s="75"/>
      <c r="K3" s="75"/>
      <c r="L3" s="75"/>
      <c r="M3" s="75"/>
      <c r="N3" s="75"/>
      <c r="O3" s="75"/>
      <c r="P3" s="75"/>
      <c r="Q3" s="75"/>
      <c r="R3" s="75"/>
      <c r="S3" s="75"/>
      <c r="T3" s="75"/>
      <c r="U3" s="75"/>
      <c r="V3" s="75"/>
      <c r="W3" s="75"/>
      <c r="X3" s="76"/>
      <c r="Y3" s="80" t="s">
        <v>55</v>
      </c>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t="s">
        <v>28</v>
      </c>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row>
    <row r="4" spans="1:145" x14ac:dyDescent="0.15">
      <c r="A4" s="14" t="s">
        <v>56</v>
      </c>
      <c r="B4" s="16"/>
      <c r="C4" s="16"/>
      <c r="D4" s="16"/>
      <c r="E4" s="16"/>
      <c r="F4" s="16"/>
      <c r="G4" s="16"/>
      <c r="H4" s="77"/>
      <c r="I4" s="78"/>
      <c r="J4" s="78"/>
      <c r="K4" s="78"/>
      <c r="L4" s="78"/>
      <c r="M4" s="78"/>
      <c r="N4" s="78"/>
      <c r="O4" s="78"/>
      <c r="P4" s="78"/>
      <c r="Q4" s="78"/>
      <c r="R4" s="78"/>
      <c r="S4" s="78"/>
      <c r="T4" s="78"/>
      <c r="U4" s="78"/>
      <c r="V4" s="78"/>
      <c r="W4" s="78"/>
      <c r="X4" s="79"/>
      <c r="Y4" s="73" t="s">
        <v>57</v>
      </c>
      <c r="Z4" s="73"/>
      <c r="AA4" s="73"/>
      <c r="AB4" s="73"/>
      <c r="AC4" s="73"/>
      <c r="AD4" s="73"/>
      <c r="AE4" s="73"/>
      <c r="AF4" s="73"/>
      <c r="AG4" s="73"/>
      <c r="AH4" s="73"/>
      <c r="AI4" s="73"/>
      <c r="AJ4" s="73" t="s">
        <v>58</v>
      </c>
      <c r="AK4" s="73"/>
      <c r="AL4" s="73"/>
      <c r="AM4" s="73"/>
      <c r="AN4" s="73"/>
      <c r="AO4" s="73"/>
      <c r="AP4" s="73"/>
      <c r="AQ4" s="73"/>
      <c r="AR4" s="73"/>
      <c r="AS4" s="73"/>
      <c r="AT4" s="73"/>
      <c r="AU4" s="73" t="s">
        <v>59</v>
      </c>
      <c r="AV4" s="73"/>
      <c r="AW4" s="73"/>
      <c r="AX4" s="73"/>
      <c r="AY4" s="73"/>
      <c r="AZ4" s="73"/>
      <c r="BA4" s="73"/>
      <c r="BB4" s="73"/>
      <c r="BC4" s="73"/>
      <c r="BD4" s="73"/>
      <c r="BE4" s="73"/>
      <c r="BF4" s="73" t="s">
        <v>60</v>
      </c>
      <c r="BG4" s="73"/>
      <c r="BH4" s="73"/>
      <c r="BI4" s="73"/>
      <c r="BJ4" s="73"/>
      <c r="BK4" s="73"/>
      <c r="BL4" s="73"/>
      <c r="BM4" s="73"/>
      <c r="BN4" s="73"/>
      <c r="BO4" s="73"/>
      <c r="BP4" s="73"/>
      <c r="BQ4" s="73" t="s">
        <v>61</v>
      </c>
      <c r="BR4" s="73"/>
      <c r="BS4" s="73"/>
      <c r="BT4" s="73"/>
      <c r="BU4" s="73"/>
      <c r="BV4" s="73"/>
      <c r="BW4" s="73"/>
      <c r="BX4" s="73"/>
      <c r="BY4" s="73"/>
      <c r="BZ4" s="73"/>
      <c r="CA4" s="73"/>
      <c r="CB4" s="73" t="s">
        <v>62</v>
      </c>
      <c r="CC4" s="73"/>
      <c r="CD4" s="73"/>
      <c r="CE4" s="73"/>
      <c r="CF4" s="73"/>
      <c r="CG4" s="73"/>
      <c r="CH4" s="73"/>
      <c r="CI4" s="73"/>
      <c r="CJ4" s="73"/>
      <c r="CK4" s="73"/>
      <c r="CL4" s="73"/>
      <c r="CM4" s="73" t="s">
        <v>63</v>
      </c>
      <c r="CN4" s="73"/>
      <c r="CO4" s="73"/>
      <c r="CP4" s="73"/>
      <c r="CQ4" s="73"/>
      <c r="CR4" s="73"/>
      <c r="CS4" s="73"/>
      <c r="CT4" s="73"/>
      <c r="CU4" s="73"/>
      <c r="CV4" s="73"/>
      <c r="CW4" s="73"/>
      <c r="CX4" s="73" t="s">
        <v>64</v>
      </c>
      <c r="CY4" s="73"/>
      <c r="CZ4" s="73"/>
      <c r="DA4" s="73"/>
      <c r="DB4" s="73"/>
      <c r="DC4" s="73"/>
      <c r="DD4" s="73"/>
      <c r="DE4" s="73"/>
      <c r="DF4" s="73"/>
      <c r="DG4" s="73"/>
      <c r="DH4" s="73"/>
      <c r="DI4" s="73" t="s">
        <v>65</v>
      </c>
      <c r="DJ4" s="73"/>
      <c r="DK4" s="73"/>
      <c r="DL4" s="73"/>
      <c r="DM4" s="73"/>
      <c r="DN4" s="73"/>
      <c r="DO4" s="73"/>
      <c r="DP4" s="73"/>
      <c r="DQ4" s="73"/>
      <c r="DR4" s="73"/>
      <c r="DS4" s="73"/>
      <c r="DT4" s="73" t="s">
        <v>66</v>
      </c>
      <c r="DU4" s="73"/>
      <c r="DV4" s="73"/>
      <c r="DW4" s="73"/>
      <c r="DX4" s="73"/>
      <c r="DY4" s="73"/>
      <c r="DZ4" s="73"/>
      <c r="EA4" s="73"/>
      <c r="EB4" s="73"/>
      <c r="EC4" s="73"/>
      <c r="ED4" s="73"/>
      <c r="EE4" s="73" t="s">
        <v>67</v>
      </c>
      <c r="EF4" s="73"/>
      <c r="EG4" s="73"/>
      <c r="EH4" s="73"/>
      <c r="EI4" s="73"/>
      <c r="EJ4" s="73"/>
      <c r="EK4" s="73"/>
      <c r="EL4" s="73"/>
      <c r="EM4" s="73"/>
      <c r="EN4" s="73"/>
      <c r="EO4" s="73"/>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2022</v>
      </c>
      <c r="C6" s="19">
        <f t="shared" ref="C6:X6" si="3">C7</f>
        <v>74233</v>
      </c>
      <c r="D6" s="19">
        <f t="shared" si="3"/>
        <v>47</v>
      </c>
      <c r="E6" s="19">
        <f t="shared" si="3"/>
        <v>17</v>
      </c>
      <c r="F6" s="19">
        <f t="shared" si="3"/>
        <v>4</v>
      </c>
      <c r="G6" s="19">
        <f t="shared" si="3"/>
        <v>0</v>
      </c>
      <c r="H6" s="19" t="str">
        <f t="shared" si="3"/>
        <v>福島県　柳津町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43.54</v>
      </c>
      <c r="Q6" s="20">
        <f t="shared" si="3"/>
        <v>100</v>
      </c>
      <c r="R6" s="20">
        <f t="shared" si="3"/>
        <v>3300</v>
      </c>
      <c r="S6" s="20">
        <f t="shared" si="3"/>
        <v>3042</v>
      </c>
      <c r="T6" s="20">
        <f t="shared" si="3"/>
        <v>175.82</v>
      </c>
      <c r="U6" s="20">
        <f t="shared" si="3"/>
        <v>17.3</v>
      </c>
      <c r="V6" s="20">
        <f t="shared" si="3"/>
        <v>1311</v>
      </c>
      <c r="W6" s="20">
        <f t="shared" si="3"/>
        <v>0.92</v>
      </c>
      <c r="X6" s="20">
        <f t="shared" si="3"/>
        <v>1425</v>
      </c>
      <c r="Y6" s="21">
        <f>IF(Y7="",NA(),Y7)</f>
        <v>101.87</v>
      </c>
      <c r="Z6" s="21">
        <f t="shared" ref="Z6:AH6" si="4">IF(Z7="",NA(),Z7)</f>
        <v>101.04</v>
      </c>
      <c r="AA6" s="21">
        <f t="shared" si="4"/>
        <v>103.2</v>
      </c>
      <c r="AB6" s="21">
        <f t="shared" si="4"/>
        <v>100.24</v>
      </c>
      <c r="AC6" s="21">
        <f t="shared" si="4"/>
        <v>97.69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1846.81</v>
      </c>
      <c r="BG6" s="21">
        <f t="shared" ref="BG6:BO6" si="7">IF(BG7="",NA(),BG7)</f>
        <v>1787.42</v>
      </c>
      <c r="BH6" s="21">
        <f t="shared" si="7"/>
        <v>1631.48</v>
      </c>
      <c r="BI6" s="21">
        <f t="shared" si="7"/>
        <v>1454.77</v>
      </c>
      <c r="BJ6" s="21">
        <f t="shared" si="7"/>
        <v>1285.1600000000001</v>
      </c>
      <c r="BK6" s="21">
        <f t="shared" si="7"/>
        <v>1194.1500000000001</v>
      </c>
      <c r="BL6" s="21">
        <f t="shared" si="7"/>
        <v>1206.79</v>
      </c>
      <c r="BM6" s="21">
        <f t="shared" si="7"/>
        <v>1258.43</v>
      </c>
      <c r="BN6" s="21">
        <f t="shared" si="7"/>
        <v>1163.75</v>
      </c>
      <c r="BO6" s="21">
        <f t="shared" si="7"/>
        <v>1195.47</v>
      </c>
      <c r="BP6" s="20" t="str">
        <f>IF(BP7="","",IF(BP7="-","【-】","【"&amp;SUBSTITUTE(TEXT(BP7,"#,##0.00"),"-","△")&amp;"】"))</f>
        <v>【1,182.11】</v>
      </c>
      <c r="BQ6" s="21">
        <f>IF(BQ7="",NA(),BQ7)</f>
        <v>63.79</v>
      </c>
      <c r="BR6" s="21">
        <f t="shared" ref="BR6:BZ6" si="8">IF(BR7="",NA(),BR7)</f>
        <v>50.53</v>
      </c>
      <c r="BS6" s="21">
        <f t="shared" si="8"/>
        <v>42.12</v>
      </c>
      <c r="BT6" s="21">
        <f t="shared" si="8"/>
        <v>35.049999999999997</v>
      </c>
      <c r="BU6" s="21">
        <f t="shared" si="8"/>
        <v>37.39</v>
      </c>
      <c r="BV6" s="21">
        <f t="shared" si="8"/>
        <v>72.260000000000005</v>
      </c>
      <c r="BW6" s="21">
        <f t="shared" si="8"/>
        <v>71.84</v>
      </c>
      <c r="BX6" s="21">
        <f t="shared" si="8"/>
        <v>73.36</v>
      </c>
      <c r="BY6" s="21">
        <f t="shared" si="8"/>
        <v>72.599999999999994</v>
      </c>
      <c r="BZ6" s="21">
        <f t="shared" si="8"/>
        <v>69.430000000000007</v>
      </c>
      <c r="CA6" s="20" t="str">
        <f>IF(CA7="","",IF(CA7="-","【-】","【"&amp;SUBSTITUTE(TEXT(CA7,"#,##0.00"),"-","△")&amp;"】"))</f>
        <v>【73.78】</v>
      </c>
      <c r="CB6" s="21">
        <f>IF(CB7="",NA(),CB7)</f>
        <v>315.77999999999997</v>
      </c>
      <c r="CC6" s="21">
        <f t="shared" ref="CC6:CK6" si="9">IF(CC7="",NA(),CC7)</f>
        <v>387.76</v>
      </c>
      <c r="CD6" s="21">
        <f t="shared" si="9"/>
        <v>491.72</v>
      </c>
      <c r="CE6" s="21">
        <f t="shared" si="9"/>
        <v>575.85</v>
      </c>
      <c r="CF6" s="21">
        <f t="shared" si="9"/>
        <v>547.37</v>
      </c>
      <c r="CG6" s="21">
        <f t="shared" si="9"/>
        <v>230.02</v>
      </c>
      <c r="CH6" s="21">
        <f t="shared" si="9"/>
        <v>228.47</v>
      </c>
      <c r="CI6" s="21">
        <f t="shared" si="9"/>
        <v>224.88</v>
      </c>
      <c r="CJ6" s="21">
        <f t="shared" si="9"/>
        <v>228.64</v>
      </c>
      <c r="CK6" s="21">
        <f t="shared" si="9"/>
        <v>239.46</v>
      </c>
      <c r="CL6" s="20" t="str">
        <f>IF(CL7="","",IF(CL7="-","【-】","【"&amp;SUBSTITUTE(TEXT(CL7,"#,##0.00"),"-","△")&amp;"】"))</f>
        <v>【220.62】</v>
      </c>
      <c r="CM6" s="21">
        <f>IF(CM7="",NA(),CM7)</f>
        <v>41.08</v>
      </c>
      <c r="CN6" s="21">
        <f t="shared" ref="CN6:CV6" si="10">IF(CN7="",NA(),CN7)</f>
        <v>39.229999999999997</v>
      </c>
      <c r="CO6" s="21">
        <f t="shared" si="10"/>
        <v>36.619999999999997</v>
      </c>
      <c r="CP6" s="21">
        <f t="shared" si="10"/>
        <v>38.619999999999997</v>
      </c>
      <c r="CQ6" s="21">
        <f t="shared" si="10"/>
        <v>38.31</v>
      </c>
      <c r="CR6" s="21">
        <f t="shared" si="10"/>
        <v>42.56</v>
      </c>
      <c r="CS6" s="21">
        <f t="shared" si="10"/>
        <v>42.47</v>
      </c>
      <c r="CT6" s="21">
        <f t="shared" si="10"/>
        <v>42.4</v>
      </c>
      <c r="CU6" s="21">
        <f t="shared" si="10"/>
        <v>42.28</v>
      </c>
      <c r="CV6" s="21">
        <f t="shared" si="10"/>
        <v>41.06</v>
      </c>
      <c r="CW6" s="20" t="str">
        <f>IF(CW7="","",IF(CW7="-","【-】","【"&amp;SUBSTITUTE(TEXT(CW7,"#,##0.00"),"-","△")&amp;"】"))</f>
        <v>【42.22】</v>
      </c>
      <c r="CX6" s="21">
        <f>IF(CX7="",NA(),CX7)</f>
        <v>68.22</v>
      </c>
      <c r="CY6" s="21">
        <f t="shared" ref="CY6:DG6" si="11">IF(CY7="",NA(),CY7)</f>
        <v>65.430000000000007</v>
      </c>
      <c r="CZ6" s="21">
        <f t="shared" si="11"/>
        <v>60.69</v>
      </c>
      <c r="DA6" s="21">
        <f t="shared" si="11"/>
        <v>64.569999999999993</v>
      </c>
      <c r="DB6" s="21">
        <f t="shared" si="11"/>
        <v>65.290000000000006</v>
      </c>
      <c r="DC6" s="21">
        <f t="shared" si="11"/>
        <v>83.32</v>
      </c>
      <c r="DD6" s="21">
        <f t="shared" si="11"/>
        <v>83.75</v>
      </c>
      <c r="DE6" s="21">
        <f t="shared" si="11"/>
        <v>84.19</v>
      </c>
      <c r="DF6" s="21">
        <f t="shared" si="11"/>
        <v>84.34</v>
      </c>
      <c r="DG6" s="21">
        <f t="shared" si="11"/>
        <v>84.34</v>
      </c>
      <c r="DH6" s="20" t="str">
        <f>IF(DH7="","",IF(DH7="-","【-】","【"&amp;SUBSTITUTE(TEXT(DH7,"#,##0.00"),"-","△")&amp;"】"))</f>
        <v>【85.67】</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0.13</v>
      </c>
      <c r="EK6" s="21">
        <f t="shared" si="14"/>
        <v>0.36</v>
      </c>
      <c r="EL6" s="21">
        <f t="shared" si="14"/>
        <v>0.39</v>
      </c>
      <c r="EM6" s="21">
        <f t="shared" si="14"/>
        <v>0.1</v>
      </c>
      <c r="EN6" s="21">
        <f t="shared" si="14"/>
        <v>0.08</v>
      </c>
      <c r="EO6" s="20" t="str">
        <f>IF(EO7="","",IF(EO7="-","【-】","【"&amp;SUBSTITUTE(TEXT(EO7,"#,##0.00"),"-","△")&amp;"】"))</f>
        <v>【0.13】</v>
      </c>
    </row>
    <row r="7" spans="1:145" s="22" customFormat="1" x14ac:dyDescent="0.15">
      <c r="A7" s="14"/>
      <c r="B7" s="23">
        <v>2022</v>
      </c>
      <c r="C7" s="23">
        <v>74233</v>
      </c>
      <c r="D7" s="23">
        <v>47</v>
      </c>
      <c r="E7" s="23">
        <v>17</v>
      </c>
      <c r="F7" s="23">
        <v>4</v>
      </c>
      <c r="G7" s="23">
        <v>0</v>
      </c>
      <c r="H7" s="23" t="s">
        <v>97</v>
      </c>
      <c r="I7" s="23" t="s">
        <v>98</v>
      </c>
      <c r="J7" s="23" t="s">
        <v>99</v>
      </c>
      <c r="K7" s="23" t="s">
        <v>100</v>
      </c>
      <c r="L7" s="23" t="s">
        <v>101</v>
      </c>
      <c r="M7" s="23" t="s">
        <v>102</v>
      </c>
      <c r="N7" s="24" t="s">
        <v>103</v>
      </c>
      <c r="O7" s="24" t="s">
        <v>104</v>
      </c>
      <c r="P7" s="24">
        <v>43.54</v>
      </c>
      <c r="Q7" s="24">
        <v>100</v>
      </c>
      <c r="R7" s="24">
        <v>3300</v>
      </c>
      <c r="S7" s="24">
        <v>3042</v>
      </c>
      <c r="T7" s="24">
        <v>175.82</v>
      </c>
      <c r="U7" s="24">
        <v>17.3</v>
      </c>
      <c r="V7" s="24">
        <v>1311</v>
      </c>
      <c r="W7" s="24">
        <v>0.92</v>
      </c>
      <c r="X7" s="24">
        <v>1425</v>
      </c>
      <c r="Y7" s="24">
        <v>101.87</v>
      </c>
      <c r="Z7" s="24">
        <v>101.04</v>
      </c>
      <c r="AA7" s="24">
        <v>103.2</v>
      </c>
      <c r="AB7" s="24">
        <v>100.24</v>
      </c>
      <c r="AC7" s="24">
        <v>97.69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1846.81</v>
      </c>
      <c r="BG7" s="24">
        <v>1787.42</v>
      </c>
      <c r="BH7" s="24">
        <v>1631.48</v>
      </c>
      <c r="BI7" s="24">
        <v>1454.77</v>
      </c>
      <c r="BJ7" s="24">
        <v>1285.1600000000001</v>
      </c>
      <c r="BK7" s="24">
        <v>1194.1500000000001</v>
      </c>
      <c r="BL7" s="24">
        <v>1206.79</v>
      </c>
      <c r="BM7" s="24">
        <v>1258.43</v>
      </c>
      <c r="BN7" s="24">
        <v>1163.75</v>
      </c>
      <c r="BO7" s="24">
        <v>1195.47</v>
      </c>
      <c r="BP7" s="24">
        <v>1182.1099999999999</v>
      </c>
      <c r="BQ7" s="24">
        <v>63.79</v>
      </c>
      <c r="BR7" s="24">
        <v>50.53</v>
      </c>
      <c r="BS7" s="24">
        <v>42.12</v>
      </c>
      <c r="BT7" s="24">
        <v>35.049999999999997</v>
      </c>
      <c r="BU7" s="24">
        <v>37.39</v>
      </c>
      <c r="BV7" s="24">
        <v>72.260000000000005</v>
      </c>
      <c r="BW7" s="24">
        <v>71.84</v>
      </c>
      <c r="BX7" s="24">
        <v>73.36</v>
      </c>
      <c r="BY7" s="24">
        <v>72.599999999999994</v>
      </c>
      <c r="BZ7" s="24">
        <v>69.430000000000007</v>
      </c>
      <c r="CA7" s="24">
        <v>73.78</v>
      </c>
      <c r="CB7" s="24">
        <v>315.77999999999997</v>
      </c>
      <c r="CC7" s="24">
        <v>387.76</v>
      </c>
      <c r="CD7" s="24">
        <v>491.72</v>
      </c>
      <c r="CE7" s="24">
        <v>575.85</v>
      </c>
      <c r="CF7" s="24">
        <v>547.37</v>
      </c>
      <c r="CG7" s="24">
        <v>230.02</v>
      </c>
      <c r="CH7" s="24">
        <v>228.47</v>
      </c>
      <c r="CI7" s="24">
        <v>224.88</v>
      </c>
      <c r="CJ7" s="24">
        <v>228.64</v>
      </c>
      <c r="CK7" s="24">
        <v>239.46</v>
      </c>
      <c r="CL7" s="24">
        <v>220.62</v>
      </c>
      <c r="CM7" s="24">
        <v>41.08</v>
      </c>
      <c r="CN7" s="24">
        <v>39.229999999999997</v>
      </c>
      <c r="CO7" s="24">
        <v>36.619999999999997</v>
      </c>
      <c r="CP7" s="24">
        <v>38.619999999999997</v>
      </c>
      <c r="CQ7" s="24">
        <v>38.31</v>
      </c>
      <c r="CR7" s="24">
        <v>42.56</v>
      </c>
      <c r="CS7" s="24">
        <v>42.47</v>
      </c>
      <c r="CT7" s="24">
        <v>42.4</v>
      </c>
      <c r="CU7" s="24">
        <v>42.28</v>
      </c>
      <c r="CV7" s="24">
        <v>41.06</v>
      </c>
      <c r="CW7" s="24">
        <v>42.22</v>
      </c>
      <c r="CX7" s="24">
        <v>68.22</v>
      </c>
      <c r="CY7" s="24">
        <v>65.430000000000007</v>
      </c>
      <c r="CZ7" s="24">
        <v>60.69</v>
      </c>
      <c r="DA7" s="24">
        <v>64.569999999999993</v>
      </c>
      <c r="DB7" s="24">
        <v>65.290000000000006</v>
      </c>
      <c r="DC7" s="24">
        <v>83.32</v>
      </c>
      <c r="DD7" s="24">
        <v>83.75</v>
      </c>
      <c r="DE7" s="24">
        <v>84.19</v>
      </c>
      <c r="DF7" s="24">
        <v>84.34</v>
      </c>
      <c r="DG7" s="24">
        <v>84.34</v>
      </c>
      <c r="DH7" s="24">
        <v>85.67</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0.13</v>
      </c>
      <c r="EK7" s="24">
        <v>0.36</v>
      </c>
      <c r="EL7" s="24">
        <v>0.39</v>
      </c>
      <c r="EM7" s="24">
        <v>0.1</v>
      </c>
      <c r="EN7" s="24">
        <v>0.08</v>
      </c>
      <c r="EO7" s="24">
        <v>0.13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110</v>
      </c>
    </row>
    <row r="12" spans="1:145" x14ac:dyDescent="0.15">
      <c r="B12">
        <v>1</v>
      </c>
      <c r="C12">
        <v>1</v>
      </c>
      <c r="D12">
        <v>2</v>
      </c>
      <c r="E12">
        <v>3</v>
      </c>
      <c r="F12">
        <v>4</v>
      </c>
      <c r="G12" t="s">
        <v>111</v>
      </c>
    </row>
    <row r="13" spans="1:145" x14ac:dyDescent="0.15">
      <c r="B13" t="s">
        <v>112</v>
      </c>
      <c r="C13" t="s">
        <v>113</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佐藤 雄一</cp:lastModifiedBy>
  <dcterms:created xsi:type="dcterms:W3CDTF">2023-12-12T02:49:38Z</dcterms:created>
  <dcterms:modified xsi:type="dcterms:W3CDTF">2024-02-07T07:13:16Z</dcterms:modified>
  <cp:category/>
</cp:coreProperties>
</file>