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0.20.13\data\01文書\Ｈ建設\04上下水道\〇調査照会\R5\R6.2.2〆　公営企業に係る経営比較分析表（令和４年度決算）の分析等について\【経営比較分析表】2022_074225_47_1718\【経営比較分析表】2022_074225_47_1718\"/>
    </mc:Choice>
  </mc:AlternateContent>
  <workbookProtection workbookAlgorithmName="SHA-512" workbookHashValue="L67MgbC9t8ma8mQycTdFchNlqUVDDugUGGQyULWBZIJ4qpTmaQi5+pUemgrvz2zHWSAvl7TtEHAk5lQFAS6v6A==" workbookSaltValue="hTZloT6+23eqa+PNJlMF1g==" workbookSpinCount="100000" lockStructure="1"/>
  <bookViews>
    <workbookView xWindow="0" yWindow="0" windowWidth="20490" windowHeight="7755"/>
  </bookViews>
  <sheets>
    <sheet name="法非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AD10" i="4" s="1"/>
  <c r="Q6" i="5"/>
  <c r="P6" i="5"/>
  <c r="O6" i="5"/>
  <c r="N6" i="5"/>
  <c r="B10" i="4" s="1"/>
  <c r="M6" i="5"/>
  <c r="AD8" i="4" s="1"/>
  <c r="L6" i="5"/>
  <c r="K6" i="5"/>
  <c r="J6" i="5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BB10" i="4"/>
  <c r="AT10" i="4"/>
  <c r="AL10" i="4"/>
  <c r="W10" i="4"/>
  <c r="P10" i="4"/>
  <c r="I10" i="4"/>
  <c r="BB8" i="4"/>
  <c r="AT8" i="4"/>
  <c r="AL8" i="4"/>
  <c r="W8" i="4"/>
  <c r="P8" i="4"/>
  <c r="I8" i="4"/>
  <c r="B6" i="4"/>
</calcChain>
</file>

<file path=xl/sharedStrings.xml><?xml version="1.0" encoding="utf-8"?>
<sst xmlns="http://schemas.openxmlformats.org/spreadsheetml/2006/main" count="236" uniqueCount="118">
  <si>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</si>
  <si>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</si>
  <si>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</si>
  <si>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</si>
  <si>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</si>
  <si>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</si>
  <si>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</si>
  <si>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</si>
  <si>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</si>
  <si>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</si>
  <si>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</si>
  <si>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</si>
  <si>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</si>
  <si>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</si>
  <si>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</si>
  <si>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</si>
  <si>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</si>
  <si>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</si>
  <si>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</si>
  <si>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</si>
  <si>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</si>
  <si>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</si>
  <si>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</si>
  <si>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</si>
  <si>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</si>
  <si>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</si>
  <si>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</si>
  <si>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</si>
  <si>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</si>
  <si>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</si>
  <si>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</si>
  <si>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</si>
  <si>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</si>
  <si>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</si>
  <si>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</si>
  <si>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</si>
  <si>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</si>
  <si>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</si>
  <si>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</si>
  <si>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</si>
  <si>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</si>
  <si>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</si>
  <si>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</si>
  <si>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</si>
  <si>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</si>
  <si>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</si>
  <si>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</si>
  <si>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</si>
  <si>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</si>
  <si>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</si>
  <si>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</si>
  <si>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</si>
  <si>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</si>
  <si>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</si>
  <si>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</si>
  <si>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</si>
  <si>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</si>
  <si>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</si>
  <si>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</si>
  <si>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</si>
  <si>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</si>
  <si>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</si>
  <si>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</si>
  <si>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</si>
  <si>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</si>
  <si>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</si>
  <si>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</si>
  <si>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</si>
  <si>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</si>
  <si>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</si>
  <si>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</si>
  <si>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</si>
  <si>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</si>
  <si>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</si>
  <si>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</si>
  <si>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</si>
  <si>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</si>
  <si>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</si>
  <si>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</si>
  <si>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</si>
  <si>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</si>
  <si>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</si>
  <si>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</si>
  <si>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</si>
  <si>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</si>
  <si>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</si>
  <si>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</si>
  <si>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</si>
  <si>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</si>
  <si>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</si>
  <si>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</si>
  <si>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</si>
  <si>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</si>
  <si>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</si>
  <si>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</si>
  <si>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</si>
  <si>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湯川村</t>
  </si>
  <si>
    <t>法非適用</t>
  </si>
  <si>
    <t>下水道事業</t>
  </si>
  <si>
    <t>特定環境保全公共下水道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</si>
  <si>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</si>
  <si>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</si>
  <si>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</si>
  <si>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</si>
  <si>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</si>
  <si>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</si>
  <si>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</si>
  <si>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</si>
  <si>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</si>
  <si>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</si>
  <si>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</si>
  <si>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</si>
  <si>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</si>
  <si>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</si>
  <si>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</si>
  <si>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経営の健全性について、収益的収支比率が51.32％、経費回収率が47.16％であり、使用料収入以外の収入に依存している傾向にある。
　効率性については、汚水処理原価に上昇がみられ、経費回収率の大幅な低下につながったことから、さらなる効率化を図る必要がある。
　施設利用率は、類似団体平均値に比べても低く、処理区域内人口も減少傾向にあることから、使用規模に比べ施設が過大スペックとなっている現状にある。</t>
    <phoneticPr fontId="4"/>
  </si>
  <si>
    <t>　現在、大規模な管渠の修繕はないが、供用開始から20年近く経過し、今後も老朽化が進行する状況にあるため、処理施設の設備（処理設備や電気設備など）更新費用が増加することが予想されるため、計画的な維持管理を図らなければならない。</t>
    <phoneticPr fontId="4"/>
  </si>
  <si>
    <t>　施設利用率は年々増加傾向にあるが、今後の老朽化による設備更新投資も増加することが予想され、経営の健全性・効率性に対してさらなる努力が求められる。
　また、人口減少による収益の低下も予想され、収益的収支比率の上昇は見込みにくいため、適切な施設規模に応じた経営改善を図っていく必要がある。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</si>
</sst>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17.86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DA-4D50-B96F-1AECC0822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8554728"/>
        <c:axId val="558555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0.13</c:v>
                </c:pt>
                <c:pt idx="1">
                  <c:v>0.36</c:v>
                </c:pt>
                <c:pt idx="2">
                  <c:v>0.39</c:v>
                </c:pt>
                <c:pt idx="3">
                  <c:v>0.1</c:v>
                </c:pt>
                <c:pt idx="4">
                  <c:v>0.08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2DA-4D50-B96F-1AECC0822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554728"/>
        <c:axId val="558555120"/>
      </c:lineChart>
      <c:dateAx>
        <c:axId val="558554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58555120"/>
        <c:crosses val="autoZero"/>
        <c:auto val="1"/>
        <c:lblOffset val="100"/>
        <c:baseTimeUnit val="years"/>
      </c:dateAx>
      <c:valAx>
        <c:axId val="558555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58554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33.299999999999997</c:v>
                </c:pt>
                <c:pt idx="1">
                  <c:v>33.799999999999997</c:v>
                </c:pt>
                <c:pt idx="2">
                  <c:v>35.299999999999997</c:v>
                </c:pt>
                <c:pt idx="3">
                  <c:v>37.200000000000003</c:v>
                </c:pt>
                <c:pt idx="4">
                  <c:v>37.5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05-45DC-9A0D-4400CFBD0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862960"/>
        <c:axId val="565860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42.56</c:v>
                </c:pt>
                <c:pt idx="1">
                  <c:v>42.47</c:v>
                </c:pt>
                <c:pt idx="2">
                  <c:v>42.4</c:v>
                </c:pt>
                <c:pt idx="3">
                  <c:v>42.28</c:v>
                </c:pt>
                <c:pt idx="4">
                  <c:v>41.06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05-45DC-9A0D-4400CFBD0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862960"/>
        <c:axId val="565860216"/>
      </c:lineChart>
      <c:dateAx>
        <c:axId val="565862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65860216"/>
        <c:crosses val="autoZero"/>
        <c:auto val="1"/>
        <c:lblOffset val="100"/>
        <c:baseTimeUnit val="years"/>
      </c:dateAx>
      <c:valAx>
        <c:axId val="565860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65862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62.76</c:v>
                </c:pt>
                <c:pt idx="1">
                  <c:v>86.24</c:v>
                </c:pt>
                <c:pt idx="2">
                  <c:v>86.67</c:v>
                </c:pt>
                <c:pt idx="3">
                  <c:v>87.24</c:v>
                </c:pt>
                <c:pt idx="4">
                  <c:v>68.150000000000006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235-40D9-8A83-C5C2F4D2F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866880"/>
        <c:axId val="565867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83.32</c:v>
                </c:pt>
                <c:pt idx="1">
                  <c:v>83.75</c:v>
                </c:pt>
                <c:pt idx="2">
                  <c:v>84.19</c:v>
                </c:pt>
                <c:pt idx="3">
                  <c:v>84.34</c:v>
                </c:pt>
                <c:pt idx="4">
                  <c:v>84.34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235-40D9-8A83-C5C2F4D2F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866880"/>
        <c:axId val="565867272"/>
      </c:lineChart>
      <c:dateAx>
        <c:axId val="565866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65867272"/>
        <c:crosses val="autoZero"/>
        <c:auto val="1"/>
        <c:lblOffset val="100"/>
        <c:baseTimeUnit val="years"/>
      </c:dateAx>
      <c:valAx>
        <c:axId val="565867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65866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45.63</c:v>
                </c:pt>
                <c:pt idx="1">
                  <c:v>43.25</c:v>
                </c:pt>
                <c:pt idx="2">
                  <c:v>57.77</c:v>
                </c:pt>
                <c:pt idx="3">
                  <c:v>52.94</c:v>
                </c:pt>
                <c:pt idx="4">
                  <c:v>51.32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75D-4E3B-9910-785D0BBE4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8555904"/>
        <c:axId val="558557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75D-4E3B-9910-785D0BBE4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555904"/>
        <c:axId val="558557080"/>
      </c:lineChart>
      <c:dateAx>
        <c:axId val="5585559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58557080"/>
        <c:crosses val="autoZero"/>
        <c:auto val="1"/>
        <c:lblOffset val="100"/>
        <c:baseTimeUnit val="years"/>
      </c:dateAx>
      <c:valAx>
        <c:axId val="558557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58555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46-4DDC-A91F-F90D2732A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8561392"/>
        <c:axId val="558561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D46-4DDC-A91F-F90D2732A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561392"/>
        <c:axId val="558561784"/>
      </c:lineChart>
      <c:dateAx>
        <c:axId val="5585613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58561784"/>
        <c:crosses val="autoZero"/>
        <c:auto val="1"/>
        <c:lblOffset val="100"/>
        <c:baseTimeUnit val="years"/>
      </c:dateAx>
      <c:valAx>
        <c:axId val="558561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58561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44-4ED7-8646-5AC066913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8566488"/>
        <c:axId val="558564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44-4ED7-8646-5AC066913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566488"/>
        <c:axId val="558564136"/>
      </c:lineChart>
      <c:dateAx>
        <c:axId val="5585664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58564136"/>
        <c:crosses val="autoZero"/>
        <c:auto val="1"/>
        <c:lblOffset val="100"/>
        <c:baseTimeUnit val="years"/>
      </c:dateAx>
      <c:valAx>
        <c:axId val="558564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58566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82-47F2-9903-E905E285F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8564920"/>
        <c:axId val="558565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082-47F2-9903-E905E285F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564920"/>
        <c:axId val="558565704"/>
      </c:lineChart>
      <c:dateAx>
        <c:axId val="558564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58565704"/>
        <c:crosses val="autoZero"/>
        <c:auto val="1"/>
        <c:lblOffset val="100"/>
        <c:baseTimeUnit val="years"/>
      </c:dateAx>
      <c:valAx>
        <c:axId val="558565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58564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B9-4B92-822D-13F889345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5907008"/>
        <c:axId val="385907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7B9-4B92-822D-13F889345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907008"/>
        <c:axId val="385907400"/>
      </c:lineChart>
      <c:dateAx>
        <c:axId val="38590700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85907400"/>
        <c:crosses val="autoZero"/>
        <c:auto val="1"/>
        <c:lblOffset val="100"/>
        <c:baseTimeUnit val="years"/>
      </c:dateAx>
      <c:valAx>
        <c:axId val="385907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5907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B8-4274-B8F3-6239F0FAD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870800"/>
        <c:axId val="565861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1194.1500000000001</c:v>
                </c:pt>
                <c:pt idx="1">
                  <c:v>1206.79</c:v>
                </c:pt>
                <c:pt idx="2">
                  <c:v>1258.43</c:v>
                </c:pt>
                <c:pt idx="3">
                  <c:v>1163.75</c:v>
                </c:pt>
                <c:pt idx="4">
                  <c:v>1195.47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B8-4274-B8F3-6239F0FAD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870800"/>
        <c:axId val="565861784"/>
      </c:lineChart>
      <c:dateAx>
        <c:axId val="56587080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65861784"/>
        <c:crosses val="autoZero"/>
        <c:auto val="1"/>
        <c:lblOffset val="100"/>
        <c:baseTimeUnit val="years"/>
      </c:dateAx>
      <c:valAx>
        <c:axId val="565861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65870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81.180000000000007</c:v>
                </c:pt>
                <c:pt idx="1">
                  <c:v>78.349999999999994</c:v>
                </c:pt>
                <c:pt idx="2">
                  <c:v>76.47</c:v>
                </c:pt>
                <c:pt idx="3">
                  <c:v>52.18</c:v>
                </c:pt>
                <c:pt idx="4">
                  <c:v>47.16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DB-4FF9-84CA-CAF8608C1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871192"/>
        <c:axId val="565862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72.260000000000005</c:v>
                </c:pt>
                <c:pt idx="1">
                  <c:v>71.84</c:v>
                </c:pt>
                <c:pt idx="2">
                  <c:v>73.36</c:v>
                </c:pt>
                <c:pt idx="3">
                  <c:v>72.599999999999994</c:v>
                </c:pt>
                <c:pt idx="4">
                  <c:v>69.430000000000007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DB-4FF9-84CA-CAF8608C1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871192"/>
        <c:axId val="565862568"/>
      </c:lineChart>
      <c:dateAx>
        <c:axId val="565871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65862568"/>
        <c:crosses val="autoZero"/>
        <c:auto val="1"/>
        <c:lblOffset val="100"/>
        <c:baseTimeUnit val="years"/>
      </c:dateAx>
      <c:valAx>
        <c:axId val="565862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65871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267.18</c:v>
                </c:pt>
                <c:pt idx="1">
                  <c:v>273.04000000000002</c:v>
                </c:pt>
                <c:pt idx="2">
                  <c:v>291.2</c:v>
                </c:pt>
                <c:pt idx="3">
                  <c:v>415.54</c:v>
                </c:pt>
                <c:pt idx="4">
                  <c:v>462.51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DC-4A0B-A405-C1BC784CB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872368"/>
        <c:axId val="565860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230.02</c:v>
                </c:pt>
                <c:pt idx="1">
                  <c:v>228.47</c:v>
                </c:pt>
                <c:pt idx="2">
                  <c:v>224.88</c:v>
                </c:pt>
                <c:pt idx="3">
                  <c:v>228.64</c:v>
                </c:pt>
                <c:pt idx="4">
                  <c:v>239.46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DC-4A0B-A405-C1BC784CB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872368"/>
        <c:axId val="565860608"/>
      </c:lineChart>
      <c:dateAx>
        <c:axId val="56587236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65860608"/>
        <c:crosses val="autoZero"/>
        <c:auto val="1"/>
        <c:lblOffset val="100"/>
        <c:baseTimeUnit val="years"/>
      </c:dateAx>
      <c:valAx>
        <c:axId val="565860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65872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【1,182.11】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【220.62】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T1" zoomScale="78" zoomScaleNormal="78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0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</row>
    <row r="3" spans="1:78" ht="9.75" customHeight="1" x14ac:dyDescent="0.15">
      <c r="A3" s="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</row>
    <row r="4" spans="1:78" ht="9.75" customHeight="1" x14ac:dyDescent="0.15">
      <c r="A4" s="2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1" t="str">
        <f>データ!H6</f>
        <v>福島県　湯川村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0" t="s">
        <v>1</v>
      </c>
      <c r="C7" s="60"/>
      <c r="D7" s="60"/>
      <c r="E7" s="60"/>
      <c r="F7" s="60"/>
      <c r="G7" s="60"/>
      <c r="H7" s="60"/>
      <c r="I7" s="60" t="s">
        <v>2</v>
      </c>
      <c r="J7" s="60"/>
      <c r="K7" s="60"/>
      <c r="L7" s="60"/>
      <c r="M7" s="60"/>
      <c r="N7" s="60"/>
      <c r="O7" s="60"/>
      <c r="P7" s="60" t="s">
        <v>3</v>
      </c>
      <c r="Q7" s="60"/>
      <c r="R7" s="60"/>
      <c r="S7" s="60"/>
      <c r="T7" s="60"/>
      <c r="U7" s="60"/>
      <c r="V7" s="60"/>
      <c r="W7" s="60" t="s">
        <v>4</v>
      </c>
      <c r="X7" s="60"/>
      <c r="Y7" s="60"/>
      <c r="Z7" s="60"/>
      <c r="AA7" s="60"/>
      <c r="AB7" s="60"/>
      <c r="AC7" s="60"/>
      <c r="AD7" s="60" t="s">
        <v>5</v>
      </c>
      <c r="AE7" s="60"/>
      <c r="AF7" s="60"/>
      <c r="AG7" s="60"/>
      <c r="AH7" s="60"/>
      <c r="AI7" s="60"/>
      <c r="AJ7" s="60"/>
      <c r="AK7" s="3"/>
      <c r="AL7" s="60" t="s">
        <v>6</v>
      </c>
      <c r="AM7" s="60"/>
      <c r="AN7" s="60"/>
      <c r="AO7" s="60"/>
      <c r="AP7" s="60"/>
      <c r="AQ7" s="60"/>
      <c r="AR7" s="60"/>
      <c r="AS7" s="60"/>
      <c r="AT7" s="60" t="s">
        <v>7</v>
      </c>
      <c r="AU7" s="60"/>
      <c r="AV7" s="60"/>
      <c r="AW7" s="60"/>
      <c r="AX7" s="60"/>
      <c r="AY7" s="60"/>
      <c r="AZ7" s="60"/>
      <c r="BA7" s="60"/>
      <c r="BB7" s="60" t="s">
        <v>8</v>
      </c>
      <c r="BC7" s="60"/>
      <c r="BD7" s="60"/>
      <c r="BE7" s="60"/>
      <c r="BF7" s="60"/>
      <c r="BG7" s="60"/>
      <c r="BH7" s="60"/>
      <c r="BI7" s="60"/>
      <c r="BJ7" s="3"/>
      <c r="BK7" s="3"/>
      <c r="BL7" s="63" t="s">
        <v>9</v>
      </c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5"/>
    </row>
    <row r="8" spans="1:78" ht="18.75" customHeight="1" x14ac:dyDescent="0.15">
      <c r="A8" s="2"/>
      <c r="B8" s="66" t="str">
        <f>データ!I6</f>
        <v>法非適用</v>
      </c>
      <c r="C8" s="66"/>
      <c r="D8" s="66"/>
      <c r="E8" s="66"/>
      <c r="F8" s="66"/>
      <c r="G8" s="66"/>
      <c r="H8" s="66"/>
      <c r="I8" s="66" t="str">
        <f>データ!J6</f>
        <v>下水道事業</v>
      </c>
      <c r="J8" s="66"/>
      <c r="K8" s="66"/>
      <c r="L8" s="66"/>
      <c r="M8" s="66"/>
      <c r="N8" s="66"/>
      <c r="O8" s="66"/>
      <c r="P8" s="66" t="str">
        <f>データ!K6</f>
        <v>特定環境保全公共下水道</v>
      </c>
      <c r="Q8" s="66"/>
      <c r="R8" s="66"/>
      <c r="S8" s="66"/>
      <c r="T8" s="66"/>
      <c r="U8" s="66"/>
      <c r="V8" s="66"/>
      <c r="W8" s="66" t="str">
        <f>データ!L6</f>
        <v>D2</v>
      </c>
      <c r="X8" s="66"/>
      <c r="Y8" s="66"/>
      <c r="Z8" s="66"/>
      <c r="AA8" s="66"/>
      <c r="AB8" s="66"/>
      <c r="AC8" s="66"/>
      <c r="AD8" s="67" t="str">
        <f>データ!$M$6</f>
        <v>非設置</v>
      </c>
      <c r="AE8" s="67"/>
      <c r="AF8" s="67"/>
      <c r="AG8" s="67"/>
      <c r="AH8" s="67"/>
      <c r="AI8" s="67"/>
      <c r="AJ8" s="67"/>
      <c r="AK8" s="3"/>
      <c r="AL8" s="55">
        <f>データ!S6</f>
        <v>3073</v>
      </c>
      <c r="AM8" s="55"/>
      <c r="AN8" s="55"/>
      <c r="AO8" s="55"/>
      <c r="AP8" s="55"/>
      <c r="AQ8" s="55"/>
      <c r="AR8" s="55"/>
      <c r="AS8" s="55"/>
      <c r="AT8" s="54">
        <f>データ!T6</f>
        <v>16.37</v>
      </c>
      <c r="AU8" s="54"/>
      <c r="AV8" s="54"/>
      <c r="AW8" s="54"/>
      <c r="AX8" s="54"/>
      <c r="AY8" s="54"/>
      <c r="AZ8" s="54"/>
      <c r="BA8" s="54"/>
      <c r="BB8" s="54">
        <f>データ!U6</f>
        <v>187.72</v>
      </c>
      <c r="BC8" s="54"/>
      <c r="BD8" s="54"/>
      <c r="BE8" s="54"/>
      <c r="BF8" s="54"/>
      <c r="BG8" s="54"/>
      <c r="BH8" s="54"/>
      <c r="BI8" s="54"/>
      <c r="BJ8" s="3"/>
      <c r="BK8" s="3"/>
      <c r="BL8" s="68" t="s">
        <v>10</v>
      </c>
      <c r="BM8" s="69"/>
      <c r="BN8" s="58" t="s">
        <v>11</v>
      </c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9"/>
    </row>
    <row r="9" spans="1:78" ht="18.75" customHeight="1" x14ac:dyDescent="0.15">
      <c r="A9" s="2"/>
      <c r="B9" s="60" t="s">
        <v>12</v>
      </c>
      <c r="C9" s="60"/>
      <c r="D9" s="60"/>
      <c r="E9" s="60"/>
      <c r="F9" s="60"/>
      <c r="G9" s="60"/>
      <c r="H9" s="60"/>
      <c r="I9" s="60" t="s">
        <v>13</v>
      </c>
      <c r="J9" s="60"/>
      <c r="K9" s="60"/>
      <c r="L9" s="60"/>
      <c r="M9" s="60"/>
      <c r="N9" s="60"/>
      <c r="O9" s="60"/>
      <c r="P9" s="60" t="s">
        <v>14</v>
      </c>
      <c r="Q9" s="60"/>
      <c r="R9" s="60"/>
      <c r="S9" s="60"/>
      <c r="T9" s="60"/>
      <c r="U9" s="60"/>
      <c r="V9" s="60"/>
      <c r="W9" s="60" t="s">
        <v>15</v>
      </c>
      <c r="X9" s="60"/>
      <c r="Y9" s="60"/>
      <c r="Z9" s="60"/>
      <c r="AA9" s="60"/>
      <c r="AB9" s="60"/>
      <c r="AC9" s="60"/>
      <c r="AD9" s="60" t="s">
        <v>16</v>
      </c>
      <c r="AE9" s="60"/>
      <c r="AF9" s="60"/>
      <c r="AG9" s="60"/>
      <c r="AH9" s="60"/>
      <c r="AI9" s="60"/>
      <c r="AJ9" s="60"/>
      <c r="AK9" s="3"/>
      <c r="AL9" s="60" t="s">
        <v>17</v>
      </c>
      <c r="AM9" s="60"/>
      <c r="AN9" s="60"/>
      <c r="AO9" s="60"/>
      <c r="AP9" s="60"/>
      <c r="AQ9" s="60"/>
      <c r="AR9" s="60"/>
      <c r="AS9" s="60"/>
      <c r="AT9" s="60" t="s">
        <v>18</v>
      </c>
      <c r="AU9" s="60"/>
      <c r="AV9" s="60"/>
      <c r="AW9" s="60"/>
      <c r="AX9" s="60"/>
      <c r="AY9" s="60"/>
      <c r="AZ9" s="60"/>
      <c r="BA9" s="60"/>
      <c r="BB9" s="60" t="s">
        <v>19</v>
      </c>
      <c r="BC9" s="60"/>
      <c r="BD9" s="60"/>
      <c r="BE9" s="60"/>
      <c r="BF9" s="60"/>
      <c r="BG9" s="60"/>
      <c r="BH9" s="60"/>
      <c r="BI9" s="60"/>
      <c r="BJ9" s="3"/>
      <c r="BK9" s="3"/>
      <c r="BL9" s="61" t="s">
        <v>20</v>
      </c>
      <c r="BM9" s="62"/>
      <c r="BN9" s="52" t="s">
        <v>21</v>
      </c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3"/>
    </row>
    <row r="10" spans="1:78" ht="18.75" customHeight="1" x14ac:dyDescent="0.15">
      <c r="A10" s="2"/>
      <c r="B10" s="54" t="str">
        <f>データ!N6</f>
        <v>-</v>
      </c>
      <c r="C10" s="54"/>
      <c r="D10" s="54"/>
      <c r="E10" s="54"/>
      <c r="F10" s="54"/>
      <c r="G10" s="54"/>
      <c r="H10" s="54"/>
      <c r="I10" s="54" t="str">
        <f>データ!O6</f>
        <v>該当数値なし</v>
      </c>
      <c r="J10" s="54"/>
      <c r="K10" s="54"/>
      <c r="L10" s="54"/>
      <c r="M10" s="54"/>
      <c r="N10" s="54"/>
      <c r="O10" s="54"/>
      <c r="P10" s="54">
        <f>データ!P6</f>
        <v>61.82</v>
      </c>
      <c r="Q10" s="54"/>
      <c r="R10" s="54"/>
      <c r="S10" s="54"/>
      <c r="T10" s="54"/>
      <c r="U10" s="54"/>
      <c r="V10" s="54"/>
      <c r="W10" s="54">
        <f>データ!Q6</f>
        <v>89.07</v>
      </c>
      <c r="X10" s="54"/>
      <c r="Y10" s="54"/>
      <c r="Z10" s="54"/>
      <c r="AA10" s="54"/>
      <c r="AB10" s="54"/>
      <c r="AC10" s="54"/>
      <c r="AD10" s="55">
        <f>データ!R6</f>
        <v>3960</v>
      </c>
      <c r="AE10" s="55"/>
      <c r="AF10" s="55"/>
      <c r="AG10" s="55"/>
      <c r="AH10" s="55"/>
      <c r="AI10" s="55"/>
      <c r="AJ10" s="55"/>
      <c r="AK10" s="2"/>
      <c r="AL10" s="55">
        <f>データ!V6</f>
        <v>1893</v>
      </c>
      <c r="AM10" s="55"/>
      <c r="AN10" s="55"/>
      <c r="AO10" s="55"/>
      <c r="AP10" s="55"/>
      <c r="AQ10" s="55"/>
      <c r="AR10" s="55"/>
      <c r="AS10" s="55"/>
      <c r="AT10" s="54">
        <f>データ!W6</f>
        <v>0.89</v>
      </c>
      <c r="AU10" s="54"/>
      <c r="AV10" s="54"/>
      <c r="AW10" s="54"/>
      <c r="AX10" s="54"/>
      <c r="AY10" s="54"/>
      <c r="AZ10" s="54"/>
      <c r="BA10" s="54"/>
      <c r="BB10" s="54">
        <f>データ!X6</f>
        <v>2126.9699999999998</v>
      </c>
      <c r="BC10" s="54"/>
      <c r="BD10" s="54"/>
      <c r="BE10" s="54"/>
      <c r="BF10" s="54"/>
      <c r="BG10" s="54"/>
      <c r="BH10" s="54"/>
      <c r="BI10" s="54"/>
      <c r="BJ10" s="2"/>
      <c r="BK10" s="2"/>
      <c r="BL10" s="56" t="s">
        <v>22</v>
      </c>
      <c r="BM10" s="57"/>
      <c r="BN10" s="45" t="s">
        <v>23</v>
      </c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7" t="s">
        <v>24</v>
      </c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</row>
    <row r="14" spans="1:78" ht="13.5" customHeight="1" x14ac:dyDescent="0.15">
      <c r="A14" s="2"/>
      <c r="B14" s="49" t="s">
        <v>25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1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115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116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117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【1,182.11】</v>
      </c>
      <c r="I86" s="12" t="str">
        <f>データ!CA6</f>
        <v>【73.78】</v>
      </c>
      <c r="J86" s="12" t="str">
        <f>データ!CL6</f>
        <v>【220.62】</v>
      </c>
      <c r="K86" s="12" t="str">
        <f>データ!CW6</f>
        <v>【42.22】</v>
      </c>
      <c r="L86" s="12" t="str">
        <f>データ!DH6</f>
        <v>【85.67】</v>
      </c>
      <c r="M86" s="12" t="s">
        <v>43</v>
      </c>
      <c r="N86" s="12" t="s">
        <v>43</v>
      </c>
      <c r="O86" s="12" t="str">
        <f>データ!EO6</f>
        <v>【0.13】</v>
      </c>
    </row>
  </sheetData>
  <sheetProtection algorithmName="SHA-512" hashValue="HlPobwj3cOrwCfnQ5XyFy/qV8Z1RcBKfa1Wmpa31fkE6g99PKn3zZDpScf3pvl5TrQN9GZj7ctup3GPe3BpJNA==" saltValue="9epYBuWXv2k/9J2bbMyBu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45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46</v>
      </c>
      <c r="B3" s="15" t="s">
        <v>47</v>
      </c>
      <c r="C3" s="15" t="s">
        <v>48</v>
      </c>
      <c r="D3" s="15" t="s">
        <v>49</v>
      </c>
      <c r="E3" s="15" t="s">
        <v>50</v>
      </c>
      <c r="F3" s="15" t="s">
        <v>51</v>
      </c>
      <c r="G3" s="15" t="s">
        <v>52</v>
      </c>
      <c r="H3" s="73" t="s">
        <v>53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54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28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5" s="22" customFormat="1" x14ac:dyDescent="0.15">
      <c r="A6" s="14" t="s">
        <v>95</v>
      </c>
      <c r="B6" s="19">
        <f>B7</f>
        <v>2022</v>
      </c>
      <c r="C6" s="19">
        <f t="shared" ref="C6:X6" si="3">C7</f>
        <v>74225</v>
      </c>
      <c r="D6" s="19">
        <f t="shared" si="3"/>
        <v>47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福島県　湯川村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61.82</v>
      </c>
      <c r="Q6" s="20">
        <f t="shared" si="3"/>
        <v>89.07</v>
      </c>
      <c r="R6" s="20">
        <f t="shared" si="3"/>
        <v>3960</v>
      </c>
      <c r="S6" s="20">
        <f t="shared" si="3"/>
        <v>3073</v>
      </c>
      <c r="T6" s="20">
        <f t="shared" si="3"/>
        <v>16.37</v>
      </c>
      <c r="U6" s="20">
        <f t="shared" si="3"/>
        <v>187.72</v>
      </c>
      <c r="V6" s="20">
        <f t="shared" si="3"/>
        <v>1893</v>
      </c>
      <c r="W6" s="20">
        <f t="shared" si="3"/>
        <v>0.89</v>
      </c>
      <c r="X6" s="20">
        <f t="shared" si="3"/>
        <v>2126.9699999999998</v>
      </c>
      <c r="Y6" s="21">
        <f>IF(Y7="",NA(),Y7)</f>
        <v>45.63</v>
      </c>
      <c r="Z6" s="21">
        <f t="shared" ref="Z6:AH6" si="4">IF(Z7="",NA(),Z7)</f>
        <v>43.25</v>
      </c>
      <c r="AA6" s="21">
        <f t="shared" si="4"/>
        <v>57.77</v>
      </c>
      <c r="AB6" s="21">
        <f t="shared" si="4"/>
        <v>52.94</v>
      </c>
      <c r="AC6" s="21">
        <f t="shared" si="4"/>
        <v>51.32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1194.1500000000001</v>
      </c>
      <c r="BL6" s="21">
        <f t="shared" si="7"/>
        <v>1206.79</v>
      </c>
      <c r="BM6" s="21">
        <f t="shared" si="7"/>
        <v>1258.43</v>
      </c>
      <c r="BN6" s="21">
        <f t="shared" si="7"/>
        <v>1163.75</v>
      </c>
      <c r="BO6" s="21">
        <f t="shared" si="7"/>
        <v>1195.47</v>
      </c>
      <c r="BP6" s="20" t="str">
        <f>IF(BP7="","",IF(BP7="-","【-】","【"&amp;SUBSTITUTE(TEXT(BP7,"#,##0.00"),"-","△")&amp;"】"))</f>
        <v>【1,182.11】</v>
      </c>
      <c r="BQ6" s="21">
        <f>IF(BQ7="",NA(),BQ7)</f>
        <v>81.180000000000007</v>
      </c>
      <c r="BR6" s="21">
        <f t="shared" ref="BR6:BZ6" si="8">IF(BR7="",NA(),BR7)</f>
        <v>78.349999999999994</v>
      </c>
      <c r="BS6" s="21">
        <f t="shared" si="8"/>
        <v>76.47</v>
      </c>
      <c r="BT6" s="21">
        <f t="shared" si="8"/>
        <v>52.18</v>
      </c>
      <c r="BU6" s="21">
        <f t="shared" si="8"/>
        <v>47.16</v>
      </c>
      <c r="BV6" s="21">
        <f t="shared" si="8"/>
        <v>72.260000000000005</v>
      </c>
      <c r="BW6" s="21">
        <f t="shared" si="8"/>
        <v>71.84</v>
      </c>
      <c r="BX6" s="21">
        <f t="shared" si="8"/>
        <v>73.36</v>
      </c>
      <c r="BY6" s="21">
        <f t="shared" si="8"/>
        <v>72.599999999999994</v>
      </c>
      <c r="BZ6" s="21">
        <f t="shared" si="8"/>
        <v>69.430000000000007</v>
      </c>
      <c r="CA6" s="20" t="str">
        <f>IF(CA7="","",IF(CA7="-","【-】","【"&amp;SUBSTITUTE(TEXT(CA7,"#,##0.00"),"-","△")&amp;"】"))</f>
        <v>【73.78】</v>
      </c>
      <c r="CB6" s="21">
        <f>IF(CB7="",NA(),CB7)</f>
        <v>267.18</v>
      </c>
      <c r="CC6" s="21">
        <f t="shared" ref="CC6:CK6" si="9">IF(CC7="",NA(),CC7)</f>
        <v>273.04000000000002</v>
      </c>
      <c r="CD6" s="21">
        <f t="shared" si="9"/>
        <v>291.2</v>
      </c>
      <c r="CE6" s="21">
        <f t="shared" si="9"/>
        <v>415.54</v>
      </c>
      <c r="CF6" s="21">
        <f t="shared" si="9"/>
        <v>462.51</v>
      </c>
      <c r="CG6" s="21">
        <f t="shared" si="9"/>
        <v>230.02</v>
      </c>
      <c r="CH6" s="21">
        <f t="shared" si="9"/>
        <v>228.47</v>
      </c>
      <c r="CI6" s="21">
        <f t="shared" si="9"/>
        <v>224.88</v>
      </c>
      <c r="CJ6" s="21">
        <f t="shared" si="9"/>
        <v>228.64</v>
      </c>
      <c r="CK6" s="21">
        <f t="shared" si="9"/>
        <v>239.46</v>
      </c>
      <c r="CL6" s="20" t="str">
        <f>IF(CL7="","",IF(CL7="-","【-】","【"&amp;SUBSTITUTE(TEXT(CL7,"#,##0.00"),"-","△")&amp;"】"))</f>
        <v>【220.62】</v>
      </c>
      <c r="CM6" s="21">
        <f>IF(CM7="",NA(),CM7)</f>
        <v>33.299999999999997</v>
      </c>
      <c r="CN6" s="21">
        <f t="shared" ref="CN6:CV6" si="10">IF(CN7="",NA(),CN7)</f>
        <v>33.799999999999997</v>
      </c>
      <c r="CO6" s="21">
        <f t="shared" si="10"/>
        <v>35.299999999999997</v>
      </c>
      <c r="CP6" s="21">
        <f t="shared" si="10"/>
        <v>37.200000000000003</v>
      </c>
      <c r="CQ6" s="21">
        <f t="shared" si="10"/>
        <v>37.5</v>
      </c>
      <c r="CR6" s="21">
        <f t="shared" si="10"/>
        <v>42.56</v>
      </c>
      <c r="CS6" s="21">
        <f t="shared" si="10"/>
        <v>42.47</v>
      </c>
      <c r="CT6" s="21">
        <f t="shared" si="10"/>
        <v>42.4</v>
      </c>
      <c r="CU6" s="21">
        <f t="shared" si="10"/>
        <v>42.28</v>
      </c>
      <c r="CV6" s="21">
        <f t="shared" si="10"/>
        <v>41.06</v>
      </c>
      <c r="CW6" s="20" t="str">
        <f>IF(CW7="","",IF(CW7="-","【-】","【"&amp;SUBSTITUTE(TEXT(CW7,"#,##0.00"),"-","△")&amp;"】"))</f>
        <v>【42.22】</v>
      </c>
      <c r="CX6" s="21">
        <f>IF(CX7="",NA(),CX7)</f>
        <v>62.76</v>
      </c>
      <c r="CY6" s="21">
        <f t="shared" ref="CY6:DG6" si="11">IF(CY7="",NA(),CY7)</f>
        <v>86.24</v>
      </c>
      <c r="CZ6" s="21">
        <f t="shared" si="11"/>
        <v>86.67</v>
      </c>
      <c r="DA6" s="21">
        <f t="shared" si="11"/>
        <v>87.24</v>
      </c>
      <c r="DB6" s="21">
        <f t="shared" si="11"/>
        <v>68.150000000000006</v>
      </c>
      <c r="DC6" s="21">
        <f t="shared" si="11"/>
        <v>83.32</v>
      </c>
      <c r="DD6" s="21">
        <f t="shared" si="11"/>
        <v>83.75</v>
      </c>
      <c r="DE6" s="21">
        <f t="shared" si="11"/>
        <v>84.19</v>
      </c>
      <c r="DF6" s="21">
        <f t="shared" si="11"/>
        <v>84.34</v>
      </c>
      <c r="DG6" s="21">
        <f t="shared" si="11"/>
        <v>84.34</v>
      </c>
      <c r="DH6" s="20" t="str">
        <f>IF(DH7="","",IF(DH7="-","【-】","【"&amp;SUBSTITUTE(TEXT(DH7,"#,##0.00"),"-","△")&amp;"】"))</f>
        <v>【85.67】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>
        <f>IF(EE7="",NA(),EE7)</f>
        <v>17.86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0.13</v>
      </c>
      <c r="EK6" s="21">
        <f t="shared" si="14"/>
        <v>0.36</v>
      </c>
      <c r="EL6" s="21">
        <f t="shared" si="14"/>
        <v>0.39</v>
      </c>
      <c r="EM6" s="21">
        <f t="shared" si="14"/>
        <v>0.1</v>
      </c>
      <c r="EN6" s="21">
        <f t="shared" si="14"/>
        <v>0.08</v>
      </c>
      <c r="EO6" s="20" t="str">
        <f>IF(EO7="","",IF(EO7="-","【-】","【"&amp;SUBSTITUTE(TEXT(EO7,"#,##0.00"),"-","△")&amp;"】"))</f>
        <v>【0.13】</v>
      </c>
    </row>
    <row r="7" spans="1:145" s="22" customFormat="1" x14ac:dyDescent="0.15">
      <c r="A7" s="14"/>
      <c r="B7" s="23">
        <v>2022</v>
      </c>
      <c r="C7" s="23">
        <v>74225</v>
      </c>
      <c r="D7" s="23">
        <v>47</v>
      </c>
      <c r="E7" s="23">
        <v>17</v>
      </c>
      <c r="F7" s="23">
        <v>4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 t="s">
        <v>103</v>
      </c>
      <c r="P7" s="24">
        <v>61.82</v>
      </c>
      <c r="Q7" s="24">
        <v>89.07</v>
      </c>
      <c r="R7" s="24">
        <v>3960</v>
      </c>
      <c r="S7" s="24">
        <v>3073</v>
      </c>
      <c r="T7" s="24">
        <v>16.37</v>
      </c>
      <c r="U7" s="24">
        <v>187.72</v>
      </c>
      <c r="V7" s="24">
        <v>1893</v>
      </c>
      <c r="W7" s="24">
        <v>0.89</v>
      </c>
      <c r="X7" s="24">
        <v>2126.9699999999998</v>
      </c>
      <c r="Y7" s="24">
        <v>45.63</v>
      </c>
      <c r="Z7" s="24">
        <v>43.25</v>
      </c>
      <c r="AA7" s="24">
        <v>57.77</v>
      </c>
      <c r="AB7" s="24">
        <v>52.94</v>
      </c>
      <c r="AC7" s="24">
        <v>51.32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1194.1500000000001</v>
      </c>
      <c r="BL7" s="24">
        <v>1206.79</v>
      </c>
      <c r="BM7" s="24">
        <v>1258.43</v>
      </c>
      <c r="BN7" s="24">
        <v>1163.75</v>
      </c>
      <c r="BO7" s="24">
        <v>1195.47</v>
      </c>
      <c r="BP7" s="24">
        <v>1182.1099999999999</v>
      </c>
      <c r="BQ7" s="24">
        <v>81.180000000000007</v>
      </c>
      <c r="BR7" s="24">
        <v>78.349999999999994</v>
      </c>
      <c r="BS7" s="24">
        <v>76.47</v>
      </c>
      <c r="BT7" s="24">
        <v>52.18</v>
      </c>
      <c r="BU7" s="24">
        <v>47.16</v>
      </c>
      <c r="BV7" s="24">
        <v>72.260000000000005</v>
      </c>
      <c r="BW7" s="24">
        <v>71.84</v>
      </c>
      <c r="BX7" s="24">
        <v>73.36</v>
      </c>
      <c r="BY7" s="24">
        <v>72.599999999999994</v>
      </c>
      <c r="BZ7" s="24">
        <v>69.430000000000007</v>
      </c>
      <c r="CA7" s="24">
        <v>73.78</v>
      </c>
      <c r="CB7" s="24">
        <v>267.18</v>
      </c>
      <c r="CC7" s="24">
        <v>273.04000000000002</v>
      </c>
      <c r="CD7" s="24">
        <v>291.2</v>
      </c>
      <c r="CE7" s="24">
        <v>415.54</v>
      </c>
      <c r="CF7" s="24">
        <v>462.51</v>
      </c>
      <c r="CG7" s="24">
        <v>230.02</v>
      </c>
      <c r="CH7" s="24">
        <v>228.47</v>
      </c>
      <c r="CI7" s="24">
        <v>224.88</v>
      </c>
      <c r="CJ7" s="24">
        <v>228.64</v>
      </c>
      <c r="CK7" s="24">
        <v>239.46</v>
      </c>
      <c r="CL7" s="24">
        <v>220.62</v>
      </c>
      <c r="CM7" s="24">
        <v>33.299999999999997</v>
      </c>
      <c r="CN7" s="24">
        <v>33.799999999999997</v>
      </c>
      <c r="CO7" s="24">
        <v>35.299999999999997</v>
      </c>
      <c r="CP7" s="24">
        <v>37.200000000000003</v>
      </c>
      <c r="CQ7" s="24">
        <v>37.5</v>
      </c>
      <c r="CR7" s="24">
        <v>42.56</v>
      </c>
      <c r="CS7" s="24">
        <v>42.47</v>
      </c>
      <c r="CT7" s="24">
        <v>42.4</v>
      </c>
      <c r="CU7" s="24">
        <v>42.28</v>
      </c>
      <c r="CV7" s="24">
        <v>41.06</v>
      </c>
      <c r="CW7" s="24">
        <v>42.22</v>
      </c>
      <c r="CX7" s="24">
        <v>62.76</v>
      </c>
      <c r="CY7" s="24">
        <v>86.24</v>
      </c>
      <c r="CZ7" s="24">
        <v>86.67</v>
      </c>
      <c r="DA7" s="24">
        <v>87.24</v>
      </c>
      <c r="DB7" s="24">
        <v>68.150000000000006</v>
      </c>
      <c r="DC7" s="24">
        <v>83.32</v>
      </c>
      <c r="DD7" s="24">
        <v>83.75</v>
      </c>
      <c r="DE7" s="24">
        <v>84.19</v>
      </c>
      <c r="DF7" s="24">
        <v>84.34</v>
      </c>
      <c r="DG7" s="24">
        <v>84.34</v>
      </c>
      <c r="DH7" s="24">
        <v>85.67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17.86</v>
      </c>
      <c r="EF7" s="24">
        <v>0</v>
      </c>
      <c r="EG7" s="24">
        <v>0</v>
      </c>
      <c r="EH7" s="24">
        <v>0</v>
      </c>
      <c r="EI7" s="24">
        <v>0</v>
      </c>
      <c r="EJ7" s="24">
        <v>0.13</v>
      </c>
      <c r="EK7" s="24">
        <v>0.36</v>
      </c>
      <c r="EL7" s="24">
        <v>0.39</v>
      </c>
      <c r="EM7" s="24">
        <v>0.1</v>
      </c>
      <c r="EN7" s="24">
        <v>0.08</v>
      </c>
      <c r="EO7" s="24">
        <v>0.13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104</v>
      </c>
      <c r="C9" s="26" t="s">
        <v>105</v>
      </c>
      <c r="D9" s="26" t="s">
        <v>106</v>
      </c>
      <c r="E9" s="26" t="s">
        <v>107</v>
      </c>
      <c r="F9" s="26" t="s">
        <v>108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47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109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110</v>
      </c>
    </row>
    <row r="13" spans="1:145" x14ac:dyDescent="0.15">
      <c r="B13" t="s">
        <v>111</v>
      </c>
      <c r="C13" t="s">
        <v>112</v>
      </c>
      <c r="D13" t="s">
        <v>113</v>
      </c>
      <c r="E13" t="s">
        <v>113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村田崇</cp:lastModifiedBy>
  <cp:lastPrinted>2024-02-02T02:36:53Z</cp:lastPrinted>
  <dcterms:created xsi:type="dcterms:W3CDTF">2023-12-12T02:49:38Z</dcterms:created>
  <dcterms:modified xsi:type="dcterms:W3CDTF">2024-02-02T02:43:25Z</dcterms:modified>
  <cp:category/>
</cp:coreProperties>
</file>