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https://bandaifukushima-my.sharepoint.com/personal/hikaru_kikuchi_town_bandai_fukushima_jp/Documents/経営比較分析票（R４）/R5/"/>
    </mc:Choice>
  </mc:AlternateContent>
  <xr:revisionPtr revIDLastSave="4" documentId="11_AD952466D4F70E4413DB58E82080B9A219F3ADA7" xr6:coauthVersionLast="47" xr6:coauthVersionMax="47" xr10:uidLastSave="{79B397BB-69D7-4462-A12A-10999CF592EC}"/>
  <workbookProtection workbookAlgorithmName="SHA-512" workbookHashValue="N36nTi2UFlFtjomJvSb9/AY1caFZUM45tcdIKoia5KcUJopJkD3nayMSnyGXmitqKCS1HVdXWsxyAGXoFz7N3Q==" workbookSaltValue="d0+sdOeJamF7IbLWNwLTVw==" workbookSpinCount="100000" lockStructure="1"/>
  <bookViews>
    <workbookView xWindow="-120" yWindow="-120" windowWidth="20730" windowHeight="1116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T6" i="5"/>
  <c r="AT8" i="4" s="1"/>
  <c r="S6" i="5"/>
  <c r="R6" i="5"/>
  <c r="AD10" i="4" s="1"/>
  <c r="Q6" i="5"/>
  <c r="P6" i="5"/>
  <c r="P10" i="4" s="1"/>
  <c r="O6" i="5"/>
  <c r="N6" i="5"/>
  <c r="B10" i="4" s="1"/>
  <c r="M6" i="5"/>
  <c r="L6" i="5"/>
  <c r="W8" i="4" s="1"/>
  <c r="K6" i="5"/>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W10" i="4"/>
  <c r="I10" i="4"/>
  <c r="BB8" i="4"/>
  <c r="AL8" i="4"/>
  <c r="AD8" i="4"/>
  <c r="P8" i="4"/>
  <c r="B8" i="4"/>
</calcChain>
</file>

<file path=xl/sharedStrings.xml><?xml version="1.0" encoding="utf-8"?>
<sst xmlns="http://schemas.openxmlformats.org/spreadsheetml/2006/main" count="247" uniqueCount="121">
  <si>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</si>
  <si>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</si>
  <si>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</si>
  <si>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</si>
  <si>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</si>
  <si>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</si>
  <si>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</si>
  <si>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</si>
  <si>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</si>
  <si>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</si>
  <si>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</si>
  <si>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</si>
  <si>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</si>
  <si>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</si>
  <si>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</si>
  <si>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</si>
  <si>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</si>
  <si>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</si>
  <si>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</si>
  <si>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</si>
  <si>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</si>
  <si>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</si>
  <si>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</si>
  <si>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</si>
  <si>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</si>
  <si>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</si>
  <si>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</si>
  <si>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</si>
  <si>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</si>
  <si>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</si>
  <si>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</si>
  <si>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</si>
  <si>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</si>
  <si>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</si>
  <si>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</si>
  <si>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</si>
  <si>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</si>
  <si>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</si>
  <si>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</si>
  <si>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</si>
  <si>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</si>
  <si>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</si>
  <si>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</si>
  <si>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</si>
  <si>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</si>
  <si>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</si>
  <si>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</si>
  <si>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</si>
  <si>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</si>
  <si>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</si>
  <si>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</si>
  <si>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</si>
  <si>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</si>
  <si>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</si>
  <si>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</si>
  <si>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</si>
  <si>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</si>
  <si>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</si>
  <si>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</si>
  <si>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</si>
  <si>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</si>
  <si>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</si>
  <si>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</si>
  <si>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</si>
  <si>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</si>
  <si>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</si>
  <si>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</si>
  <si>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</si>
  <si>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</si>
  <si>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</si>
  <si>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</si>
  <si>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</si>
  <si>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</si>
  <si>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</si>
  <si>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</si>
  <si>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</si>
  <si>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</si>
  <si>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</si>
  <si>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</si>
  <si>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</si>
  <si>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</si>
  <si>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</si>
  <si>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</si>
  <si>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</si>
  <si>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</si>
  <si>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</si>
  <si>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</si>
  <si>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</si>
  <si>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</si>
  <si>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</si>
  <si>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</si>
  <si>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</si>
  <si>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</si>
  <si>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</si>
  <si>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</si>
  <si>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</si>
  <si>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</si>
  <si>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</si>
  <si>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</si>
  <si>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磐梯町</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</si>
  <si>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</si>
  <si>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</si>
  <si>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</si>
  <si>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</si>
  <si>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</si>
  <si>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</si>
  <si>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</si>
  <si>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</si>
  <si>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</si>
  <si>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</si>
  <si>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</si>
  <si>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</si>
  <si>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</si>
  <si>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</si>
  <si>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</si>
  <si>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</si>
  <si>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</si>
  <si>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</si>
  <si>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特定地域生活排水事業は、生活環境を改善し、安全・安心な生活を確保するうえで必要不可欠な基盤施設であるとともに、水環境の保全・水循環と資源の再利用を踏まえた循環型社会に貢献していく役割を担っており、持続的なサービスの提供が求められます。
　その経営の健全化のためには、維持管理コストの削減及び適正な料金設定等、経営基盤の強化を進めていかなければなりません。</t>
    <rPh sb="1" eb="3">
      <t>トクテイ</t>
    </rPh>
    <rPh sb="3" eb="5">
      <t>チイキ</t>
    </rPh>
    <rPh sb="5" eb="7">
      <t>セイカツ</t>
    </rPh>
    <rPh sb="7" eb="9">
      <t>ハイスイ</t>
    </rPh>
    <rPh sb="9" eb="11">
      <t>ジギョウ</t>
    </rPh>
    <rPh sb="93" eb="94">
      <t>ニナ</t>
    </rPh>
    <rPh sb="146" eb="148">
      <t>テキセイ</t>
    </rPh>
    <rPh sb="149" eb="151">
      <t>リョウキン</t>
    </rPh>
    <rPh sb="151" eb="153">
      <t>セッテイ</t>
    </rPh>
    <rPh sb="153" eb="154">
      <t>トウ</t>
    </rPh>
    <phoneticPr fontId="16"/>
  </si>
  <si>
    <t>　人口減少や節水型機器の普及に伴う使用料収入の減少、老朽化した施設の修繕や更新等にかかる費用の増加により、さらに厳しい経営環境となることが予想されます。経費削減や更新投資に充てる財源を確保し、将来にわたって持続可能な健全経営を行うため、更新費用の平準化や料金改定等も視野に入れることが必要となります。
　今後は、持続可能なストックマネジメントの推進や、適切な原価計算に基づく料金水準の設定をするため、公営企業法適用に取り組み、安心・安全な生活環境の確保に努めて行きます。</t>
    <rPh sb="6" eb="9">
      <t>セッスイガタ</t>
    </rPh>
    <rPh sb="9" eb="11">
      <t>キキ</t>
    </rPh>
    <rPh sb="12" eb="14">
      <t>フキュウ</t>
    </rPh>
    <rPh sb="56" eb="57">
      <t>キビ</t>
    </rPh>
    <rPh sb="61" eb="63">
      <t>カンキョウ</t>
    </rPh>
    <rPh sb="96" eb="98">
      <t>ショウライ</t>
    </rPh>
    <rPh sb="103" eb="105">
      <t>ジゾク</t>
    </rPh>
    <rPh sb="105" eb="107">
      <t>カノウ</t>
    </rPh>
    <rPh sb="118" eb="120">
      <t>コウシン</t>
    </rPh>
    <rPh sb="120" eb="122">
      <t>ヒヨウ</t>
    </rPh>
    <rPh sb="123" eb="126">
      <t>ヘイジュンカ</t>
    </rPh>
    <rPh sb="213" eb="215">
      <t>アンシン</t>
    </rPh>
    <rPh sb="216" eb="218">
      <t>アンゼン</t>
    </rPh>
    <rPh sb="219" eb="221">
      <t>セイカツ</t>
    </rPh>
    <rPh sb="221" eb="223">
      <t>カンキョウ</t>
    </rPh>
    <rPh sb="224" eb="226">
      <t>カクホ</t>
    </rPh>
    <rPh sb="227" eb="228">
      <t>ツト</t>
    </rPh>
    <rPh sb="230" eb="231">
      <t>イ</t>
    </rPh>
    <phoneticPr fontId="16"/>
  </si>
  <si>
    <t>　供用開始後１９年となっており、まだ大規模な修繕には至らないものの、今後耐用年数の経過による集中的な改修・更新等が予想されます。経費が短期間に集中しないように計画的に補修・修繕を行い経費の節減・費用の平準化に取り組んで行きます。</t>
    <rPh sb="18" eb="21">
      <t>ダイキボ</t>
    </rPh>
    <rPh sb="22" eb="24">
      <t>シュウゼン</t>
    </rPh>
    <rPh sb="26" eb="27">
      <t>イタ</t>
    </rPh>
    <rPh sb="34" eb="36">
      <t>コンゴ</t>
    </rPh>
    <rPh sb="36" eb="38">
      <t>タイヨウ</t>
    </rPh>
    <rPh sb="38" eb="40">
      <t>ネンスウ</t>
    </rPh>
    <rPh sb="41" eb="43">
      <t>ケイカ</t>
    </rPh>
    <rPh sb="46" eb="49">
      <t>シュウチュウテキ</t>
    </rPh>
    <rPh sb="50" eb="52">
      <t>カイシュウ</t>
    </rPh>
    <rPh sb="53" eb="55">
      <t>コウシン</t>
    </rPh>
    <rPh sb="55" eb="56">
      <t>トウ</t>
    </rPh>
    <rPh sb="57" eb="59">
      <t>ヨソウ</t>
    </rPh>
    <rPh sb="64" eb="66">
      <t>ケイヒ</t>
    </rPh>
    <rPh sb="67" eb="70">
      <t>タンキカン</t>
    </rPh>
    <rPh sb="71" eb="73">
      <t>シュウチュウ</t>
    </rPh>
    <rPh sb="79" eb="82">
      <t>ケイカクテキ</t>
    </rPh>
    <rPh sb="83" eb="85">
      <t>ホシュウ</t>
    </rPh>
    <rPh sb="86" eb="88">
      <t>シュウゼン</t>
    </rPh>
    <rPh sb="89" eb="90">
      <t>オコナ</t>
    </rPh>
    <rPh sb="91" eb="93">
      <t>ケイヒ</t>
    </rPh>
    <rPh sb="94" eb="96">
      <t>セツゲン</t>
    </rPh>
    <rPh sb="97" eb="99">
      <t>ヒヨウ</t>
    </rPh>
    <rPh sb="100" eb="103">
      <t>ヘイジュンカ</t>
    </rPh>
    <rPh sb="104" eb="105">
      <t>ト</t>
    </rPh>
    <rPh sb="106" eb="107">
      <t>ク</t>
    </rPh>
    <rPh sb="109" eb="110">
      <t>イ</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</si>
</sst>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1"/>
      <name val="ＭＳ ゴシック"/>
      <family val="3"/>
    </font>
    <font>
      <sz val="6"/>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A5F-4088-9DAD-5F8C4531D019}"/>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0A5F-4088-9DAD-5F8C4531D019}"/>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40.82</c:v>
                </c:pt>
                <c:pt idx="1">
                  <c:v>38.78</c:v>
                </c:pt>
                <c:pt idx="2">
                  <c:v>38.78</c:v>
                </c:pt>
                <c:pt idx="3">
                  <c:v>38.78</c:v>
                </c:pt>
                <c:pt idx="4">
                  <c:v>40.82</c:v>
                </c:pt>
              </c:numCache>
            </c:numRef>
          </c:val>
          <c:extLst>
            <c:ext xmlns:c16="http://schemas.microsoft.com/office/drawing/2014/chart" uri="{C3380CC4-5D6E-409C-BE32-E72D297353CC}">
              <c16:uniqueId val="{00000000-E9D7-4266-8FF3-E2E1C522752B}"/>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54.93</c:v>
                </c:pt>
                <c:pt idx="1">
                  <c:v>59.64</c:v>
                </c:pt>
                <c:pt idx="2">
                  <c:v>58.19</c:v>
                </c:pt>
                <c:pt idx="3">
                  <c:v>56.52</c:v>
                </c:pt>
                <c:pt idx="4">
                  <c:v>88.45</c:v>
                </c:pt>
              </c:numCache>
            </c:numRef>
          </c:val>
          <c:smooth val="0"/>
          <c:extLst>
            <c:ext xmlns:c16="http://schemas.microsoft.com/office/drawing/2014/chart" uri="{C3380CC4-5D6E-409C-BE32-E72D297353CC}">
              <c16:uniqueId val="{00000001-E9D7-4266-8FF3-E2E1C522752B}"/>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72</c:v>
                </c:pt>
                <c:pt idx="1">
                  <c:v>70.83</c:v>
                </c:pt>
                <c:pt idx="2">
                  <c:v>70.83</c:v>
                </c:pt>
                <c:pt idx="3">
                  <c:v>76.06</c:v>
                </c:pt>
                <c:pt idx="4">
                  <c:v>76.12</c:v>
                </c:pt>
              </c:numCache>
            </c:numRef>
          </c:val>
          <c:extLst>
            <c:ext xmlns:c16="http://schemas.microsoft.com/office/drawing/2014/chart" uri="{C3380CC4-5D6E-409C-BE32-E72D297353CC}">
              <c16:uniqueId val="{00000000-61EF-4D8E-BCF3-A23FDCBD83D5}"/>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65.569999999999993</c:v>
                </c:pt>
                <c:pt idx="1">
                  <c:v>90.63</c:v>
                </c:pt>
                <c:pt idx="2">
                  <c:v>87.8</c:v>
                </c:pt>
                <c:pt idx="3">
                  <c:v>88.43</c:v>
                </c:pt>
                <c:pt idx="4">
                  <c:v>90.34</c:v>
                </c:pt>
              </c:numCache>
            </c:numRef>
          </c:val>
          <c:smooth val="0"/>
          <c:extLst>
            <c:ext xmlns:c16="http://schemas.microsoft.com/office/drawing/2014/chart" uri="{C3380CC4-5D6E-409C-BE32-E72D297353CC}">
              <c16:uniqueId val="{00000001-61EF-4D8E-BCF3-A23FDCBD83D5}"/>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94.63</c:v>
                </c:pt>
                <c:pt idx="1">
                  <c:v>57.88</c:v>
                </c:pt>
                <c:pt idx="2">
                  <c:v>58.82</c:v>
                </c:pt>
                <c:pt idx="3">
                  <c:v>54.91</c:v>
                </c:pt>
                <c:pt idx="4">
                  <c:v>49.63</c:v>
                </c:pt>
              </c:numCache>
            </c:numRef>
          </c:val>
          <c:extLst>
            <c:ext xmlns:c16="http://schemas.microsoft.com/office/drawing/2014/chart" uri="{C3380CC4-5D6E-409C-BE32-E72D297353CC}">
              <c16:uniqueId val="{00000000-D1A2-4040-B8FB-05A4D94C669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1A2-4040-B8FB-05A4D94C669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49C-4CF7-9B82-9AB1A456966D}"/>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49C-4CF7-9B82-9AB1A456966D}"/>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20E-4ED9-8E24-5B2DD4DEB4C1}"/>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20E-4ED9-8E24-5B2DD4DEB4C1}"/>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41A-4897-A3E7-B163E50977E3}"/>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41A-4897-A3E7-B163E50977E3}"/>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7D6-4C09-9728-015F8C0C34B2}"/>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7D6-4C09-9728-015F8C0C34B2}"/>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892-4774-9380-2F6C8EC1669C}"/>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386.46</c:v>
                </c:pt>
                <c:pt idx="1">
                  <c:v>270.57</c:v>
                </c:pt>
                <c:pt idx="2">
                  <c:v>294.27</c:v>
                </c:pt>
                <c:pt idx="3">
                  <c:v>294.08999999999997</c:v>
                </c:pt>
                <c:pt idx="4">
                  <c:v>294.08999999999997</c:v>
                </c:pt>
              </c:numCache>
            </c:numRef>
          </c:val>
          <c:smooth val="0"/>
          <c:extLst>
            <c:ext xmlns:c16="http://schemas.microsoft.com/office/drawing/2014/chart" uri="{C3380CC4-5D6E-409C-BE32-E72D297353CC}">
              <c16:uniqueId val="{00000001-B892-4774-9380-2F6C8EC1669C}"/>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23.06</c:v>
                </c:pt>
                <c:pt idx="1">
                  <c:v>51.93</c:v>
                </c:pt>
                <c:pt idx="2">
                  <c:v>52.45</c:v>
                </c:pt>
                <c:pt idx="3">
                  <c:v>48.76</c:v>
                </c:pt>
                <c:pt idx="4">
                  <c:v>43.81</c:v>
                </c:pt>
              </c:numCache>
            </c:numRef>
          </c:val>
          <c:extLst>
            <c:ext xmlns:c16="http://schemas.microsoft.com/office/drawing/2014/chart" uri="{C3380CC4-5D6E-409C-BE32-E72D297353CC}">
              <c16:uniqueId val="{00000000-E04F-4148-999F-2A560C03D110}"/>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55.85</c:v>
                </c:pt>
                <c:pt idx="1">
                  <c:v>62.5</c:v>
                </c:pt>
                <c:pt idx="2">
                  <c:v>60.59</c:v>
                </c:pt>
                <c:pt idx="3">
                  <c:v>60</c:v>
                </c:pt>
                <c:pt idx="4">
                  <c:v>59.01</c:v>
                </c:pt>
              </c:numCache>
            </c:numRef>
          </c:val>
          <c:smooth val="0"/>
          <c:extLst>
            <c:ext xmlns:c16="http://schemas.microsoft.com/office/drawing/2014/chart" uri="{C3380CC4-5D6E-409C-BE32-E72D297353CC}">
              <c16:uniqueId val="{00000001-E04F-4148-999F-2A560C03D110}"/>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733.32</c:v>
                </c:pt>
                <c:pt idx="1">
                  <c:v>331.88</c:v>
                </c:pt>
                <c:pt idx="2">
                  <c:v>319.13</c:v>
                </c:pt>
                <c:pt idx="3">
                  <c:v>354.87</c:v>
                </c:pt>
                <c:pt idx="4">
                  <c:v>405.79</c:v>
                </c:pt>
              </c:numCache>
            </c:numRef>
          </c:val>
          <c:extLst>
            <c:ext xmlns:c16="http://schemas.microsoft.com/office/drawing/2014/chart" uri="{C3380CC4-5D6E-409C-BE32-E72D297353CC}">
              <c16:uniqueId val="{00000000-67CE-46B7-A141-EA008A845915}"/>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287.91000000000003</c:v>
                </c:pt>
                <c:pt idx="1">
                  <c:v>269.33</c:v>
                </c:pt>
                <c:pt idx="2">
                  <c:v>280.23</c:v>
                </c:pt>
                <c:pt idx="3">
                  <c:v>282.70999999999998</c:v>
                </c:pt>
                <c:pt idx="4">
                  <c:v>291.82</c:v>
                </c:pt>
              </c:numCache>
            </c:numRef>
          </c:val>
          <c:smooth val="0"/>
          <c:extLst>
            <c:ext xmlns:c16="http://schemas.microsoft.com/office/drawing/2014/chart" uri="{C3380CC4-5D6E-409C-BE32-E72D297353CC}">
              <c16:uniqueId val="{00000001-67CE-46B7-A141-EA008A845915}"/>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【86.02】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I60"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福島県　磐梯町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法非適用</v>
      </c>
      <c r="C8" s="35"/>
      <c r="D8" s="35"/>
      <c r="E8" s="35"/>
      <c r="F8" s="35"/>
      <c r="G8" s="35"/>
      <c r="H8" s="35"/>
      <c r="I8" s="35" t="str">
        <f>データ!J6</f>
        <v>下水道事業</v>
      </c>
      <c r="J8" s="35"/>
      <c r="K8" s="35"/>
      <c r="L8" s="35"/>
      <c r="M8" s="35"/>
      <c r="N8" s="35"/>
      <c r="O8" s="35"/>
      <c r="P8" s="35" t="str">
        <f>データ!K6</f>
        <v>特定地域生活排水処理</v>
      </c>
      <c r="Q8" s="35"/>
      <c r="R8" s="35"/>
      <c r="S8" s="35"/>
      <c r="T8" s="35"/>
      <c r="U8" s="35"/>
      <c r="V8" s="35"/>
      <c r="W8" s="35" t="str">
        <f>データ!L6</f>
        <v>K2</v>
      </c>
      <c r="X8" s="35"/>
      <c r="Y8" s="35"/>
      <c r="Z8" s="35"/>
      <c r="AA8" s="35"/>
      <c r="AB8" s="35"/>
      <c r="AC8" s="35"/>
      <c r="AD8" s="36" t="str">
        <f>データ!$M$6</f>
        <v>非設置</v>
      </c>
      <c r="AE8" s="36"/>
      <c r="AF8" s="36"/>
      <c r="AG8" s="36"/>
      <c r="AH8" s="36"/>
      <c r="AI8" s="36"/>
      <c r="AJ8" s="36"/>
      <c r="AK8" s="3"/>
      <c r="AL8" s="37">
        <f>データ!S6</f>
        <v>3289</v>
      </c>
      <c r="AM8" s="37"/>
      <c r="AN8" s="37"/>
      <c r="AO8" s="37"/>
      <c r="AP8" s="37"/>
      <c r="AQ8" s="37"/>
      <c r="AR8" s="37"/>
      <c r="AS8" s="37"/>
      <c r="AT8" s="38">
        <f>データ!T6</f>
        <v>59.77</v>
      </c>
      <c r="AU8" s="38"/>
      <c r="AV8" s="38"/>
      <c r="AW8" s="38"/>
      <c r="AX8" s="38"/>
      <c r="AY8" s="38"/>
      <c r="AZ8" s="38"/>
      <c r="BA8" s="38"/>
      <c r="BB8" s="38">
        <f>データ!U6</f>
        <v>55.03</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2.0699999999999998</v>
      </c>
      <c r="Q10" s="38"/>
      <c r="R10" s="38"/>
      <c r="S10" s="38"/>
      <c r="T10" s="38"/>
      <c r="U10" s="38"/>
      <c r="V10" s="38"/>
      <c r="W10" s="38">
        <f>データ!Q6</f>
        <v>100</v>
      </c>
      <c r="X10" s="38"/>
      <c r="Y10" s="38"/>
      <c r="Z10" s="38"/>
      <c r="AA10" s="38"/>
      <c r="AB10" s="38"/>
      <c r="AC10" s="38"/>
      <c r="AD10" s="37">
        <f>データ!R6</f>
        <v>3072</v>
      </c>
      <c r="AE10" s="37"/>
      <c r="AF10" s="37"/>
      <c r="AG10" s="37"/>
      <c r="AH10" s="37"/>
      <c r="AI10" s="37"/>
      <c r="AJ10" s="37"/>
      <c r="AK10" s="2"/>
      <c r="AL10" s="37">
        <f>データ!V6</f>
        <v>67</v>
      </c>
      <c r="AM10" s="37"/>
      <c r="AN10" s="37"/>
      <c r="AO10" s="37"/>
      <c r="AP10" s="37"/>
      <c r="AQ10" s="37"/>
      <c r="AR10" s="37"/>
      <c r="AS10" s="37"/>
      <c r="AT10" s="38">
        <f>データ!W6</f>
        <v>0.01</v>
      </c>
      <c r="AU10" s="38"/>
      <c r="AV10" s="38"/>
      <c r="AW10" s="38"/>
      <c r="AX10" s="38"/>
      <c r="AY10" s="38"/>
      <c r="AZ10" s="38"/>
      <c r="BA10" s="38"/>
      <c r="BB10" s="38">
        <f>データ!X6</f>
        <v>6700</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118</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120</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119</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【307.39】</v>
      </c>
      <c r="I86" s="12" t="str">
        <f>データ!CA6</f>
        <v>【57.03】</v>
      </c>
      <c r="J86" s="12" t="str">
        <f>データ!CL6</f>
        <v>【294.83】</v>
      </c>
      <c r="K86" s="12" t="str">
        <f>データ!CW6</f>
        <v>【84.27】</v>
      </c>
      <c r="L86" s="12" t="str">
        <f>データ!DH6</f>
        <v>【86.02】</v>
      </c>
      <c r="M86" s="12" t="s">
        <v>44</v>
      </c>
      <c r="N86" s="12" t="s">
        <v>45</v>
      </c>
      <c r="O86" s="12" t="str">
        <f>データ!EO6</f>
        <v>【-】</v>
      </c>
    </row>
  </sheetData>
  <sheetProtection algorithmName="SHA-512" hashValue="eTHp+JhZ+B6vA86jx7p7puNz5LXiUEeJ9RyNpk3I7xdibRKWzu7eawyYOvnD06+wMa5qGjHL3qQIhS12Ko6veQ==" saltValue="hLwf8C/6quRM8+DDTIrpR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48</v>
      </c>
      <c r="B3" s="15" t="s">
        <v>49</v>
      </c>
      <c r="C3" s="15" t="s">
        <v>50</v>
      </c>
      <c r="D3" s="15" t="s">
        <v>51</v>
      </c>
      <c r="E3" s="15" t="s">
        <v>52</v>
      </c>
      <c r="F3" s="15" t="s">
        <v>53</v>
      </c>
      <c r="G3" s="15" t="s">
        <v>54</v>
      </c>
      <c r="H3" s="73" t="s">
        <v>55</v>
      </c>
      <c r="I3" s="74"/>
      <c r="J3" s="74"/>
      <c r="K3" s="74"/>
      <c r="L3" s="74"/>
      <c r="M3" s="74"/>
      <c r="N3" s="74"/>
      <c r="O3" s="74"/>
      <c r="P3" s="74"/>
      <c r="Q3" s="74"/>
      <c r="R3" s="74"/>
      <c r="S3" s="74"/>
      <c r="T3" s="74"/>
      <c r="U3" s="74"/>
      <c r="V3" s="74"/>
      <c r="W3" s="74"/>
      <c r="X3" s="75"/>
      <c r="Y3" s="79" t="s">
        <v>56</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57</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58</v>
      </c>
      <c r="B4" s="16"/>
      <c r="C4" s="16"/>
      <c r="D4" s="16"/>
      <c r="E4" s="16"/>
      <c r="F4" s="16"/>
      <c r="G4" s="16"/>
      <c r="H4" s="76"/>
      <c r="I4" s="77"/>
      <c r="J4" s="77"/>
      <c r="K4" s="77"/>
      <c r="L4" s="77"/>
      <c r="M4" s="77"/>
      <c r="N4" s="77"/>
      <c r="O4" s="77"/>
      <c r="P4" s="77"/>
      <c r="Q4" s="77"/>
      <c r="R4" s="77"/>
      <c r="S4" s="77"/>
      <c r="T4" s="77"/>
      <c r="U4" s="77"/>
      <c r="V4" s="77"/>
      <c r="W4" s="77"/>
      <c r="X4" s="78"/>
      <c r="Y4" s="72" t="s">
        <v>59</v>
      </c>
      <c r="Z4" s="72"/>
      <c r="AA4" s="72"/>
      <c r="AB4" s="72"/>
      <c r="AC4" s="72"/>
      <c r="AD4" s="72"/>
      <c r="AE4" s="72"/>
      <c r="AF4" s="72"/>
      <c r="AG4" s="72"/>
      <c r="AH4" s="72"/>
      <c r="AI4" s="72"/>
      <c r="AJ4" s="72" t="s">
        <v>60</v>
      </c>
      <c r="AK4" s="72"/>
      <c r="AL4" s="72"/>
      <c r="AM4" s="72"/>
      <c r="AN4" s="72"/>
      <c r="AO4" s="72"/>
      <c r="AP4" s="72"/>
      <c r="AQ4" s="72"/>
      <c r="AR4" s="72"/>
      <c r="AS4" s="72"/>
      <c r="AT4" s="72"/>
      <c r="AU4" s="72" t="s">
        <v>61</v>
      </c>
      <c r="AV4" s="72"/>
      <c r="AW4" s="72"/>
      <c r="AX4" s="72"/>
      <c r="AY4" s="72"/>
      <c r="AZ4" s="72"/>
      <c r="BA4" s="72"/>
      <c r="BB4" s="72"/>
      <c r="BC4" s="72"/>
      <c r="BD4" s="72"/>
      <c r="BE4" s="72"/>
      <c r="BF4" s="72" t="s">
        <v>62</v>
      </c>
      <c r="BG4" s="72"/>
      <c r="BH4" s="72"/>
      <c r="BI4" s="72"/>
      <c r="BJ4" s="72"/>
      <c r="BK4" s="72"/>
      <c r="BL4" s="72"/>
      <c r="BM4" s="72"/>
      <c r="BN4" s="72"/>
      <c r="BO4" s="72"/>
      <c r="BP4" s="72"/>
      <c r="BQ4" s="72" t="s">
        <v>63</v>
      </c>
      <c r="BR4" s="72"/>
      <c r="BS4" s="72"/>
      <c r="BT4" s="72"/>
      <c r="BU4" s="72"/>
      <c r="BV4" s="72"/>
      <c r="BW4" s="72"/>
      <c r="BX4" s="72"/>
      <c r="BY4" s="72"/>
      <c r="BZ4" s="72"/>
      <c r="CA4" s="72"/>
      <c r="CB4" s="72" t="s">
        <v>64</v>
      </c>
      <c r="CC4" s="72"/>
      <c r="CD4" s="72"/>
      <c r="CE4" s="72"/>
      <c r="CF4" s="72"/>
      <c r="CG4" s="72"/>
      <c r="CH4" s="72"/>
      <c r="CI4" s="72"/>
      <c r="CJ4" s="72"/>
      <c r="CK4" s="72"/>
      <c r="CL4" s="72"/>
      <c r="CM4" s="72" t="s">
        <v>65</v>
      </c>
      <c r="CN4" s="72"/>
      <c r="CO4" s="72"/>
      <c r="CP4" s="72"/>
      <c r="CQ4" s="72"/>
      <c r="CR4" s="72"/>
      <c r="CS4" s="72"/>
      <c r="CT4" s="72"/>
      <c r="CU4" s="72"/>
      <c r="CV4" s="72"/>
      <c r="CW4" s="72"/>
      <c r="CX4" s="72" t="s">
        <v>66</v>
      </c>
      <c r="CY4" s="72"/>
      <c r="CZ4" s="72"/>
      <c r="DA4" s="72"/>
      <c r="DB4" s="72"/>
      <c r="DC4" s="72"/>
      <c r="DD4" s="72"/>
      <c r="DE4" s="72"/>
      <c r="DF4" s="72"/>
      <c r="DG4" s="72"/>
      <c r="DH4" s="72"/>
      <c r="DI4" s="72" t="s">
        <v>67</v>
      </c>
      <c r="DJ4" s="72"/>
      <c r="DK4" s="72"/>
      <c r="DL4" s="72"/>
      <c r="DM4" s="72"/>
      <c r="DN4" s="72"/>
      <c r="DO4" s="72"/>
      <c r="DP4" s="72"/>
      <c r="DQ4" s="72"/>
      <c r="DR4" s="72"/>
      <c r="DS4" s="72"/>
      <c r="DT4" s="72" t="s">
        <v>68</v>
      </c>
      <c r="DU4" s="72"/>
      <c r="DV4" s="72"/>
      <c r="DW4" s="72"/>
      <c r="DX4" s="72"/>
      <c r="DY4" s="72"/>
      <c r="DZ4" s="72"/>
      <c r="EA4" s="72"/>
      <c r="EB4" s="72"/>
      <c r="EC4" s="72"/>
      <c r="ED4" s="72"/>
      <c r="EE4" s="72" t="s">
        <v>69</v>
      </c>
      <c r="EF4" s="72"/>
      <c r="EG4" s="72"/>
      <c r="EH4" s="72"/>
      <c r="EI4" s="72"/>
      <c r="EJ4" s="72"/>
      <c r="EK4" s="72"/>
      <c r="EL4" s="72"/>
      <c r="EM4" s="72"/>
      <c r="EN4" s="72"/>
      <c r="EO4" s="72"/>
    </row>
    <row r="5" spans="1:145" x14ac:dyDescent="0.15">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15">
      <c r="A6" s="14" t="s">
        <v>98</v>
      </c>
      <c r="B6" s="19">
        <f>B7</f>
        <v>2022</v>
      </c>
      <c r="C6" s="19">
        <f t="shared" ref="C6:X6" si="3">C7</f>
        <v>74071</v>
      </c>
      <c r="D6" s="19">
        <f t="shared" si="3"/>
        <v>47</v>
      </c>
      <c r="E6" s="19">
        <f t="shared" si="3"/>
        <v>18</v>
      </c>
      <c r="F6" s="19">
        <f t="shared" si="3"/>
        <v>0</v>
      </c>
      <c r="G6" s="19">
        <f t="shared" si="3"/>
        <v>0</v>
      </c>
      <c r="H6" s="19" t="str">
        <f t="shared" si="3"/>
        <v>福島県　磐梯町</v>
      </c>
      <c r="I6" s="19" t="str">
        <f t="shared" si="3"/>
        <v>法非適用</v>
      </c>
      <c r="J6" s="19" t="str">
        <f t="shared" si="3"/>
        <v>下水道事業</v>
      </c>
      <c r="K6" s="19" t="str">
        <f t="shared" si="3"/>
        <v>特定地域生活排水処理</v>
      </c>
      <c r="L6" s="19" t="str">
        <f t="shared" si="3"/>
        <v>K2</v>
      </c>
      <c r="M6" s="19" t="str">
        <f t="shared" si="3"/>
        <v>非設置</v>
      </c>
      <c r="N6" s="20" t="str">
        <f t="shared" si="3"/>
        <v>-</v>
      </c>
      <c r="O6" s="20" t="str">
        <f t="shared" si="3"/>
        <v>該当数値なし</v>
      </c>
      <c r="P6" s="20">
        <f t="shared" si="3"/>
        <v>2.0699999999999998</v>
      </c>
      <c r="Q6" s="20">
        <f t="shared" si="3"/>
        <v>100</v>
      </c>
      <c r="R6" s="20">
        <f t="shared" si="3"/>
        <v>3072</v>
      </c>
      <c r="S6" s="20">
        <f t="shared" si="3"/>
        <v>3289</v>
      </c>
      <c r="T6" s="20">
        <f t="shared" si="3"/>
        <v>59.77</v>
      </c>
      <c r="U6" s="20">
        <f t="shared" si="3"/>
        <v>55.03</v>
      </c>
      <c r="V6" s="20">
        <f t="shared" si="3"/>
        <v>67</v>
      </c>
      <c r="W6" s="20">
        <f t="shared" si="3"/>
        <v>0.01</v>
      </c>
      <c r="X6" s="20">
        <f t="shared" si="3"/>
        <v>6700</v>
      </c>
      <c r="Y6" s="21">
        <f>IF(Y7="",NA(),Y7)</f>
        <v>94.63</v>
      </c>
      <c r="Z6" s="21">
        <f t="shared" ref="Z6:AH6" si="4">IF(Z7="",NA(),Z7)</f>
        <v>57.88</v>
      </c>
      <c r="AA6" s="21">
        <f t="shared" si="4"/>
        <v>58.82</v>
      </c>
      <c r="AB6" s="21">
        <f t="shared" si="4"/>
        <v>54.91</v>
      </c>
      <c r="AC6" s="21">
        <f t="shared" si="4"/>
        <v>49.63</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386.46</v>
      </c>
      <c r="BL6" s="21">
        <f t="shared" si="7"/>
        <v>270.57</v>
      </c>
      <c r="BM6" s="21">
        <f t="shared" si="7"/>
        <v>294.27</v>
      </c>
      <c r="BN6" s="21">
        <f t="shared" si="7"/>
        <v>294.08999999999997</v>
      </c>
      <c r="BO6" s="21">
        <f t="shared" si="7"/>
        <v>294.08999999999997</v>
      </c>
      <c r="BP6" s="20" t="str">
        <f>IF(BP7="","",IF(BP7="-","【-】","【"&amp;SUBSTITUTE(TEXT(BP7,"#,##0.00"),"-","△")&amp;"】"))</f>
        <v>【307.39】</v>
      </c>
      <c r="BQ6" s="21">
        <f>IF(BQ7="",NA(),BQ7)</f>
        <v>23.06</v>
      </c>
      <c r="BR6" s="21">
        <f t="shared" ref="BR6:BZ6" si="8">IF(BR7="",NA(),BR7)</f>
        <v>51.93</v>
      </c>
      <c r="BS6" s="21">
        <f t="shared" si="8"/>
        <v>52.45</v>
      </c>
      <c r="BT6" s="21">
        <f t="shared" si="8"/>
        <v>48.76</v>
      </c>
      <c r="BU6" s="21">
        <f t="shared" si="8"/>
        <v>43.81</v>
      </c>
      <c r="BV6" s="21">
        <f t="shared" si="8"/>
        <v>55.85</v>
      </c>
      <c r="BW6" s="21">
        <f t="shared" si="8"/>
        <v>62.5</v>
      </c>
      <c r="BX6" s="21">
        <f t="shared" si="8"/>
        <v>60.59</v>
      </c>
      <c r="BY6" s="21">
        <f t="shared" si="8"/>
        <v>60</v>
      </c>
      <c r="BZ6" s="21">
        <f t="shared" si="8"/>
        <v>59.01</v>
      </c>
      <c r="CA6" s="20" t="str">
        <f>IF(CA7="","",IF(CA7="-","【-】","【"&amp;SUBSTITUTE(TEXT(CA7,"#,##0.00"),"-","△")&amp;"】"))</f>
        <v>【57.03】</v>
      </c>
      <c r="CB6" s="21">
        <f>IF(CB7="",NA(),CB7)</f>
        <v>733.32</v>
      </c>
      <c r="CC6" s="21">
        <f t="shared" ref="CC6:CK6" si="9">IF(CC7="",NA(),CC7)</f>
        <v>331.88</v>
      </c>
      <c r="CD6" s="21">
        <f t="shared" si="9"/>
        <v>319.13</v>
      </c>
      <c r="CE6" s="21">
        <f t="shared" si="9"/>
        <v>354.87</v>
      </c>
      <c r="CF6" s="21">
        <f t="shared" si="9"/>
        <v>405.79</v>
      </c>
      <c r="CG6" s="21">
        <f t="shared" si="9"/>
        <v>287.91000000000003</v>
      </c>
      <c r="CH6" s="21">
        <f t="shared" si="9"/>
        <v>269.33</v>
      </c>
      <c r="CI6" s="21">
        <f t="shared" si="9"/>
        <v>280.23</v>
      </c>
      <c r="CJ6" s="21">
        <f t="shared" si="9"/>
        <v>282.70999999999998</v>
      </c>
      <c r="CK6" s="21">
        <f t="shared" si="9"/>
        <v>291.82</v>
      </c>
      <c r="CL6" s="20" t="str">
        <f>IF(CL7="","",IF(CL7="-","【-】","【"&amp;SUBSTITUTE(TEXT(CL7,"#,##0.00"),"-","△")&amp;"】"))</f>
        <v>【294.83】</v>
      </c>
      <c r="CM6" s="21">
        <f>IF(CM7="",NA(),CM7)</f>
        <v>40.82</v>
      </c>
      <c r="CN6" s="21">
        <f t="shared" ref="CN6:CV6" si="10">IF(CN7="",NA(),CN7)</f>
        <v>38.78</v>
      </c>
      <c r="CO6" s="21">
        <f t="shared" si="10"/>
        <v>38.78</v>
      </c>
      <c r="CP6" s="21">
        <f t="shared" si="10"/>
        <v>38.78</v>
      </c>
      <c r="CQ6" s="21">
        <f t="shared" si="10"/>
        <v>40.82</v>
      </c>
      <c r="CR6" s="21">
        <f t="shared" si="10"/>
        <v>54.93</v>
      </c>
      <c r="CS6" s="21">
        <f t="shared" si="10"/>
        <v>59.64</v>
      </c>
      <c r="CT6" s="21">
        <f t="shared" si="10"/>
        <v>58.19</v>
      </c>
      <c r="CU6" s="21">
        <f t="shared" si="10"/>
        <v>56.52</v>
      </c>
      <c r="CV6" s="21">
        <f t="shared" si="10"/>
        <v>88.45</v>
      </c>
      <c r="CW6" s="20" t="str">
        <f>IF(CW7="","",IF(CW7="-","【-】","【"&amp;SUBSTITUTE(TEXT(CW7,"#,##0.00"),"-","△")&amp;"】"))</f>
        <v>【84.27】</v>
      </c>
      <c r="CX6" s="21">
        <f>IF(CX7="",NA(),CX7)</f>
        <v>72</v>
      </c>
      <c r="CY6" s="21">
        <f t="shared" ref="CY6:DG6" si="11">IF(CY7="",NA(),CY7)</f>
        <v>70.83</v>
      </c>
      <c r="CZ6" s="21">
        <f t="shared" si="11"/>
        <v>70.83</v>
      </c>
      <c r="DA6" s="21">
        <f t="shared" si="11"/>
        <v>76.06</v>
      </c>
      <c r="DB6" s="21">
        <f t="shared" si="11"/>
        <v>76.12</v>
      </c>
      <c r="DC6" s="21">
        <f t="shared" si="11"/>
        <v>65.569999999999993</v>
      </c>
      <c r="DD6" s="21">
        <f t="shared" si="11"/>
        <v>90.63</v>
      </c>
      <c r="DE6" s="21">
        <f t="shared" si="11"/>
        <v>87.8</v>
      </c>
      <c r="DF6" s="21">
        <f t="shared" si="11"/>
        <v>88.43</v>
      </c>
      <c r="DG6" s="21">
        <f t="shared" si="11"/>
        <v>90.34</v>
      </c>
      <c r="DH6" s="20" t="str">
        <f>IF(DH7="","",IF(DH7="-","【-】","【"&amp;SUBSTITUTE(TEXT(DH7,"#,##0.00"),"-","△")&amp;"】"))</f>
        <v>【86.02】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15">
      <c r="A7" s="14"/>
      <c r="B7" s="23">
        <v>2022</v>
      </c>
      <c r="C7" s="23">
        <v>74071</v>
      </c>
      <c r="D7" s="23">
        <v>47</v>
      </c>
      <c r="E7" s="23">
        <v>18</v>
      </c>
      <c r="F7" s="23">
        <v>0</v>
      </c>
      <c r="G7" s="23">
        <v>0</v>
      </c>
      <c r="H7" s="23" t="s">
        <v>99</v>
      </c>
      <c r="I7" s="23" t="s">
        <v>100</v>
      </c>
      <c r="J7" s="23" t="s">
        <v>101</v>
      </c>
      <c r="K7" s="23" t="s">
        <v>102</v>
      </c>
      <c r="L7" s="23" t="s">
        <v>103</v>
      </c>
      <c r="M7" s="23" t="s">
        <v>104</v>
      </c>
      <c r="N7" s="24" t="s">
        <v>105</v>
      </c>
      <c r="O7" s="24" t="s">
        <v>106</v>
      </c>
      <c r="P7" s="24">
        <v>2.0699999999999998</v>
      </c>
      <c r="Q7" s="24">
        <v>100</v>
      </c>
      <c r="R7" s="24">
        <v>3072</v>
      </c>
      <c r="S7" s="24">
        <v>3289</v>
      </c>
      <c r="T7" s="24">
        <v>59.77</v>
      </c>
      <c r="U7" s="24">
        <v>55.03</v>
      </c>
      <c r="V7" s="24">
        <v>67</v>
      </c>
      <c r="W7" s="24">
        <v>0.01</v>
      </c>
      <c r="X7" s="24">
        <v>6700</v>
      </c>
      <c r="Y7" s="24">
        <v>94.63</v>
      </c>
      <c r="Z7" s="24">
        <v>57.88</v>
      </c>
      <c r="AA7" s="24">
        <v>58.82</v>
      </c>
      <c r="AB7" s="24">
        <v>54.91</v>
      </c>
      <c r="AC7" s="24">
        <v>49.63</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386.46</v>
      </c>
      <c r="BL7" s="24">
        <v>270.57</v>
      </c>
      <c r="BM7" s="24">
        <v>294.27</v>
      </c>
      <c r="BN7" s="24">
        <v>294.08999999999997</v>
      </c>
      <c r="BO7" s="24">
        <v>294.08999999999997</v>
      </c>
      <c r="BP7" s="24">
        <v>307.39</v>
      </c>
      <c r="BQ7" s="24">
        <v>23.06</v>
      </c>
      <c r="BR7" s="24">
        <v>51.93</v>
      </c>
      <c r="BS7" s="24">
        <v>52.45</v>
      </c>
      <c r="BT7" s="24">
        <v>48.76</v>
      </c>
      <c r="BU7" s="24">
        <v>43.81</v>
      </c>
      <c r="BV7" s="24">
        <v>55.85</v>
      </c>
      <c r="BW7" s="24">
        <v>62.5</v>
      </c>
      <c r="BX7" s="24">
        <v>60.59</v>
      </c>
      <c r="BY7" s="24">
        <v>60</v>
      </c>
      <c r="BZ7" s="24">
        <v>59.01</v>
      </c>
      <c r="CA7" s="24">
        <v>57.03</v>
      </c>
      <c r="CB7" s="24">
        <v>733.32</v>
      </c>
      <c r="CC7" s="24">
        <v>331.88</v>
      </c>
      <c r="CD7" s="24">
        <v>319.13</v>
      </c>
      <c r="CE7" s="24">
        <v>354.87</v>
      </c>
      <c r="CF7" s="24">
        <v>405.79</v>
      </c>
      <c r="CG7" s="24">
        <v>287.91000000000003</v>
      </c>
      <c r="CH7" s="24">
        <v>269.33</v>
      </c>
      <c r="CI7" s="24">
        <v>280.23</v>
      </c>
      <c r="CJ7" s="24">
        <v>282.70999999999998</v>
      </c>
      <c r="CK7" s="24">
        <v>291.82</v>
      </c>
      <c r="CL7" s="24">
        <v>294.83</v>
      </c>
      <c r="CM7" s="24">
        <v>40.82</v>
      </c>
      <c r="CN7" s="24">
        <v>38.78</v>
      </c>
      <c r="CO7" s="24">
        <v>38.78</v>
      </c>
      <c r="CP7" s="24">
        <v>38.78</v>
      </c>
      <c r="CQ7" s="24">
        <v>40.82</v>
      </c>
      <c r="CR7" s="24">
        <v>54.93</v>
      </c>
      <c r="CS7" s="24">
        <v>59.64</v>
      </c>
      <c r="CT7" s="24">
        <v>58.19</v>
      </c>
      <c r="CU7" s="24">
        <v>56.52</v>
      </c>
      <c r="CV7" s="24">
        <v>88.45</v>
      </c>
      <c r="CW7" s="24">
        <v>84.27</v>
      </c>
      <c r="CX7" s="24">
        <v>72</v>
      </c>
      <c r="CY7" s="24">
        <v>70.83</v>
      </c>
      <c r="CZ7" s="24">
        <v>70.83</v>
      </c>
      <c r="DA7" s="24">
        <v>76.06</v>
      </c>
      <c r="DB7" s="24">
        <v>76.12</v>
      </c>
      <c r="DC7" s="24">
        <v>65.569999999999993</v>
      </c>
      <c r="DD7" s="24">
        <v>90.63</v>
      </c>
      <c r="DE7" s="24">
        <v>87.8</v>
      </c>
      <c r="DF7" s="24">
        <v>88.43</v>
      </c>
      <c r="DG7" s="24">
        <v>90.34</v>
      </c>
      <c r="DH7" s="24">
        <v>86.02</v>
      </c>
      <c r="DI7" s="24"/>
      <c r="DJ7" s="24"/>
      <c r="DK7" s="24"/>
      <c r="DL7" s="24"/>
      <c r="DM7" s="24"/>
      <c r="DN7" s="24"/>
      <c r="DO7" s="24"/>
      <c r="DP7" s="24"/>
      <c r="DQ7" s="24"/>
      <c r="DR7" s="24"/>
      <c r="DS7" s="24"/>
      <c r="DT7" s="24"/>
      <c r="DU7" s="24"/>
      <c r="DV7" s="24"/>
      <c r="DW7" s="24"/>
      <c r="DX7" s="24"/>
      <c r="DY7" s="24"/>
      <c r="DZ7" s="24"/>
      <c r="EA7" s="24"/>
      <c r="EB7" s="24"/>
      <c r="EC7" s="24"/>
      <c r="ED7" s="24"/>
      <c r="EE7" s="24" t="s">
        <v>105</v>
      </c>
      <c r="EF7" s="24" t="s">
        <v>105</v>
      </c>
      <c r="EG7" s="24" t="s">
        <v>105</v>
      </c>
      <c r="EH7" s="24" t="s">
        <v>105</v>
      </c>
      <c r="EI7" s="24" t="s">
        <v>105</v>
      </c>
      <c r="EJ7" s="24" t="s">
        <v>105</v>
      </c>
      <c r="EK7" s="24" t="s">
        <v>105</v>
      </c>
      <c r="EL7" s="24" t="s">
        <v>105</v>
      </c>
      <c r="EM7" s="24" t="s">
        <v>105</v>
      </c>
      <c r="EN7" s="24" t="s">
        <v>105</v>
      </c>
      <c r="EO7" s="24" t="s">
        <v>105</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49</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112</v>
      </c>
    </row>
    <row r="12" spans="1:145" x14ac:dyDescent="0.15">
      <c r="B12">
        <v>1</v>
      </c>
      <c r="C12">
        <v>1</v>
      </c>
      <c r="D12">
        <v>2</v>
      </c>
      <c r="E12">
        <v>3</v>
      </c>
      <c r="F12">
        <v>4</v>
      </c>
      <c r="G12" t="s">
        <v>113</v>
      </c>
    </row>
    <row r="13" spans="1:145" x14ac:dyDescent="0.15">
      <c r="B13" t="s">
        <v>114</v>
      </c>
      <c r="C13" t="s">
        <v>115</v>
      </c>
      <c r="D13" t="s">
        <v>116</v>
      </c>
      <c r="E13" t="s">
        <v>116</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