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bandaifukushima-my.sharepoint.com/personal/hikaru_kikuchi_town_bandai_fukushima_jp/Documents/経営比較分析票（R４）/R5/"/>
    </mc:Choice>
  </mc:AlternateContent>
  <xr:revisionPtr revIDLastSave="3" documentId="11_56E8816F8C4F4DFE1CDA4DF85FCD7BB01BAEAF7D" xr6:coauthVersionLast="47" xr6:coauthVersionMax="47" xr10:uidLastSave="{DB00C86F-0742-4B4A-B549-AD4B6B835A7C}"/>
  <workbookProtection workbookAlgorithmName="SHA-512" workbookHashValue="vKCtpzgKqkYaH2tdnjfJTBPfEyA8KD32W6g/kk5ctwTnbLGyrQru/N2EtAELxmFMs9wWf1audsDfcjff+6WWDQ==" workbookSaltValue="JTOynClz8hnF1r25KUxPMg=="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B10" i="4"/>
  <c r="I8"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<sst xmlns="http://schemas.openxmlformats.org/spreadsheetml/2006/main" count="236" uniqueCount="118">
  <si>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</si>
  <si>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</si>
  <si>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</si>
  <si>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</si>
  <si>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</si>
  <si>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</si>
  <si>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</si>
  <si>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</si>
  <si>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</si>
  <si>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</si>
  <si>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</si>
  <si>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</si>
  <si>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</si>
  <si>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</si>
  <si>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</si>
  <si>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</si>
  <si>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</si>
  <si>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</si>
  <si>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</si>
  <si>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</si>
  <si>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</si>
  <si>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</si>
  <si>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</si>
  <si>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</si>
  <si>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</si>
  <si>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</si>
  <si>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</si>
  <si>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</si>
  <si>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</si>
  <si>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</si>
  <si>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</si>
  <si>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</si>
  <si>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</si>
  <si>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</si>
  <si>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</si>
  <si>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</si>
  <si>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</si>
  <si>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</si>
  <si>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</si>
  <si>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</si>
  <si>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</si>
  <si>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</si>
  <si>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</si>
  <si>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</si>
  <si>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</si>
  <si>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</si>
  <si>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</si>
  <si>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</si>
  <si>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</si>
  <si>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</si>
  <si>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</si>
  <si>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</si>
  <si>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</si>
  <si>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</si>
  <si>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</si>
  <si>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</si>
  <si>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</si>
  <si>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</si>
  <si>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</si>
  <si>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</si>
  <si>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</si>
  <si>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</si>
  <si>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</si>
  <si>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</si>
  <si>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</si>
  <si>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</si>
  <si>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</si>
  <si>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</si>
  <si>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</si>
  <si>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</si>
  <si>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</si>
  <si>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</si>
  <si>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</si>
  <si>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</si>
  <si>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</si>
  <si>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</si>
  <si>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</si>
  <si>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</si>
  <si>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</si>
  <si>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</si>
  <si>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</si>
  <si>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</si>
  <si>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</si>
  <si>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</si>
  <si>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</si>
  <si>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</si>
  <si>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</si>
  <si>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</si>
  <si>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</si>
  <si>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</si>
  <si>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</si>
  <si>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</si>
  <si>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</si>
  <si>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</si>
  <si>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</si>
  <si>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</si>
  <si>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</si>
  <si>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</si>
  <si>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</si>
  <si>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</si>
  <si>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</si>
  <si>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</si>
  <si>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</si>
  <si>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</si>
  <si>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</si>
  <si>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</si>
  <si>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</si>
  <si>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</si>
  <si>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</si>
  <si>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</si>
  <si>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</si>
  <si>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</si>
  <si>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</si>
  <si>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</si>
  <si>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</si>
  <si>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農業集落排水は、農地や公共用水域の水質保全を図り、農業集落の生活環境を改善し、安全・安心な生活を確保するうえで必要不可欠な基盤施設であるとともに、水環境の保全・水循環と資源の再利用を踏まえた循環型社会に貢献していく役割を担っており、持続的なサービスの提供が求められます。
　その経営の健全化のためには、水洗化率の向上、維持管理コストの削減及び適正な料金設定、更には施設の統廃合など経営基盤の強化を推進していかなければなりません。</t>
    <rPh sb="111" eb="112">
      <t>ニナ</t>
    </rPh>
    <rPh sb="155" eb="156">
      <t>リツ</t>
    </rPh>
    <rPh sb="172" eb="174">
      <t>テキセイ</t>
    </rPh>
    <rPh sb="175" eb="177">
      <t>リョウキン</t>
    </rPh>
    <rPh sb="177" eb="179">
      <t>セッテイ</t>
    </rPh>
    <rPh sb="186" eb="189">
      <t>トウハイゴウ</t>
    </rPh>
    <rPh sb="199" eb="201">
      <t>スイシン</t>
    </rPh>
    <phoneticPr fontId="16"/>
  </si>
  <si>
    <t>　農業集落排水施設２施設のうち、１施設は供用開始後２０年以上を経過しており、機械・電気設備に経年劣化による不具合が生じています。残りの施設と管路については目立った老朽化は見受けられないものの、現状を把握し今後の施設管理について検討するため、機能診断を行い最適整備構想の策定をして行きます。
　また、維持管理経費の削減を図り、補助事業等を活用し補修・改修等を計画的に実施していく必要があります。
　今後は、機能診断・最適化構想の策定結果等に基づき施設の統廃合を推進していかなければなりません。</t>
    <rPh sb="64" eb="65">
      <t>ノコ</t>
    </rPh>
    <rPh sb="67" eb="69">
      <t>シセツ</t>
    </rPh>
    <rPh sb="96" eb="98">
      <t>ゲンジョウ</t>
    </rPh>
    <rPh sb="99" eb="101">
      <t>ハアク</t>
    </rPh>
    <rPh sb="102" eb="104">
      <t>コンゴ</t>
    </rPh>
    <rPh sb="107" eb="109">
      <t>カンリ</t>
    </rPh>
    <rPh sb="113" eb="115">
      <t>ケントウ</t>
    </rPh>
    <rPh sb="120" eb="122">
      <t>キノウ</t>
    </rPh>
    <rPh sb="122" eb="124">
      <t>シンダン</t>
    </rPh>
    <rPh sb="125" eb="126">
      <t>オコナ</t>
    </rPh>
    <rPh sb="127" eb="129">
      <t>サイテキ</t>
    </rPh>
    <rPh sb="129" eb="131">
      <t>セイビ</t>
    </rPh>
    <rPh sb="131" eb="133">
      <t>コウソウ</t>
    </rPh>
    <rPh sb="134" eb="136">
      <t>サクテイ</t>
    </rPh>
    <rPh sb="139" eb="140">
      <t>イ</t>
    </rPh>
    <rPh sb="149" eb="151">
      <t>イジ</t>
    </rPh>
    <rPh sb="151" eb="153">
      <t>カンリ</t>
    </rPh>
    <rPh sb="153" eb="155">
      <t>ケイヒ</t>
    </rPh>
    <rPh sb="162" eb="164">
      <t>ホジョ</t>
    </rPh>
    <rPh sb="164" eb="166">
      <t>ジギョウ</t>
    </rPh>
    <rPh sb="166" eb="167">
      <t>トウ</t>
    </rPh>
    <rPh sb="168" eb="170">
      <t>カツヨウ</t>
    </rPh>
    <rPh sb="174" eb="176">
      <t>カイシュウ</t>
    </rPh>
    <rPh sb="176" eb="177">
      <t>トウ</t>
    </rPh>
    <rPh sb="178" eb="180">
      <t>ケイカク</t>
    </rPh>
    <rPh sb="180" eb="181">
      <t>テキ</t>
    </rPh>
    <rPh sb="198" eb="200">
      <t>コンゴ</t>
    </rPh>
    <rPh sb="202" eb="204">
      <t>キノウ</t>
    </rPh>
    <rPh sb="204" eb="206">
      <t>シンダン</t>
    </rPh>
    <rPh sb="207" eb="210">
      <t>サイテキカ</t>
    </rPh>
    <rPh sb="210" eb="212">
      <t>コウソウ</t>
    </rPh>
    <rPh sb="213" eb="215">
      <t>サクテイ</t>
    </rPh>
    <rPh sb="215" eb="217">
      <t>ケッカ</t>
    </rPh>
    <rPh sb="217" eb="218">
      <t>トウ</t>
    </rPh>
    <rPh sb="219" eb="220">
      <t>モト</t>
    </rPh>
    <rPh sb="222" eb="224">
      <t>シセツ</t>
    </rPh>
    <rPh sb="225" eb="228">
      <t>トウハイゴウ</t>
    </rPh>
    <rPh sb="229" eb="231">
      <t>スイシン</t>
    </rPh>
    <phoneticPr fontId="16"/>
  </si>
  <si>
    <t>　人口減少や節水型機器の普及に伴う使用料収入の減少、老朽化した施設の修繕や更新等にかかる費用の増加により、さらに厳しい経営環境となることが予想されます。経費削減や更新投資に充てる財源を確保し、将来にわたって持続可能な健全経営を行うため、更新費用の平準化や料金改定等も視野に入れることが必要となっています。
　今後は、持続可能なストックマネジメントの推進や、適切な原価計算に基づく料金水準の設定をするため、公営企業法適用に取り組み、安心・安全な生活環境の確保に努めて行きます。</t>
    <rPh sb="6" eb="9">
      <t>セッスイガタ</t>
    </rPh>
    <rPh sb="9" eb="11">
      <t>キキ</t>
    </rPh>
    <rPh sb="12" eb="14">
      <t>フキュウ</t>
    </rPh>
    <rPh sb="56" eb="57">
      <t>キビ</t>
    </rPh>
    <rPh sb="61" eb="63">
      <t>カンキョウ</t>
    </rPh>
    <rPh sb="96" eb="98">
      <t>ショウライ</t>
    </rPh>
    <rPh sb="103" eb="105">
      <t>ジゾク</t>
    </rPh>
    <rPh sb="105" eb="107">
      <t>カノウ</t>
    </rPh>
    <rPh sb="118" eb="120">
      <t>コウシン</t>
    </rPh>
    <rPh sb="120" eb="122">
      <t>ヒヨウ</t>
    </rPh>
    <rPh sb="123" eb="126">
      <t>ヘイジュンカ</t>
    </rPh>
    <rPh sb="215" eb="217">
      <t>アンシン</t>
    </rPh>
    <rPh sb="218" eb="220">
      <t>アンゼン</t>
    </rPh>
    <rPh sb="221" eb="223">
      <t>セイカツ</t>
    </rPh>
    <rPh sb="223" eb="225">
      <t>カンキョウ</t>
    </rPh>
    <rPh sb="226" eb="228">
      <t>カクホ</t>
    </rPh>
    <rPh sb="229" eb="230">
      <t>ツト</t>
    </rPh>
    <rPh sb="232" eb="233">
      <t>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</si>
</sst>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6A-4125-8CBB-B38E0DF36DD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546A-4125-8CBB-B38E0DF36DD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formatCode="#,##0.00;&quot;△&quot;#,##0.00;&quot;-&quot;">
                  <c:v>104.96</c:v>
                </c:pt>
                <c:pt idx="1">
                  <c:v>0</c:v>
                </c:pt>
                <c:pt idx="2" formatCode="#,##0.00;&quot;△&quot;#,##0.00;&quot;-&quot;">
                  <c:v>75.290000000000006</c:v>
                </c:pt>
                <c:pt idx="3" formatCode="#,##0.00;&quot;△&quot;#,##0.00;&quot;-&quot;">
                  <c:v>87.25</c:v>
                </c:pt>
                <c:pt idx="4" formatCode="#,##0.00;&quot;△&quot;#,##0.00;&quot;-&quot;">
                  <c:v>87.25</c:v>
                </c:pt>
              </c:numCache>
            </c:numRef>
          </c:val>
          <c:extLst>
            <c:ext xmlns:c16="http://schemas.microsoft.com/office/drawing/2014/chart" uri="{C3380CC4-5D6E-409C-BE32-E72D297353CC}">
              <c16:uniqueId val="{00000000-AAA4-4F50-BE18-6967BF7B0F3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AAA4-4F50-BE18-6967BF7B0F3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74.040000000000006</c:v>
                </c:pt>
                <c:pt idx="1">
                  <c:v>74.13</c:v>
                </c:pt>
                <c:pt idx="2">
                  <c:v>76.61</c:v>
                </c:pt>
                <c:pt idx="3">
                  <c:v>76.84</c:v>
                </c:pt>
                <c:pt idx="4">
                  <c:v>76.84</c:v>
                </c:pt>
              </c:numCache>
            </c:numRef>
          </c:val>
          <c:extLst>
            <c:ext xmlns:c16="http://schemas.microsoft.com/office/drawing/2014/chart" uri="{C3380CC4-5D6E-409C-BE32-E72D297353CC}">
              <c16:uniqueId val="{00000000-B649-438E-B77A-1D094B8BB65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B649-438E-B77A-1D094B8BB65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96.24</c:v>
                </c:pt>
                <c:pt idx="1">
                  <c:v>98.64</c:v>
                </c:pt>
                <c:pt idx="2">
                  <c:v>99.16</c:v>
                </c:pt>
                <c:pt idx="3">
                  <c:v>98.26</c:v>
                </c:pt>
                <c:pt idx="4">
                  <c:v>87.5</c:v>
                </c:pt>
              </c:numCache>
            </c:numRef>
          </c:val>
          <c:extLst>
            <c:ext xmlns:c16="http://schemas.microsoft.com/office/drawing/2014/chart" uri="{C3380CC4-5D6E-409C-BE32-E72D297353CC}">
              <c16:uniqueId val="{00000000-5137-493D-BD54-C6F36BE285C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37-493D-BD54-C6F36BE285C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53-433A-B1C5-140024588A2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53-433A-B1C5-140024588A2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1A-4CFB-ACC2-338C820907B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1A-4CFB-ACC2-338C820907B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D3-465E-ADBE-17633908CF0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D3-465E-ADBE-17633908CF0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E6-4B75-8194-5D4E769D6EC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E6-4B75-8194-5D4E769D6EC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12-4C2E-931A-8E3A6F02C25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6A12-4C2E-931A-8E3A6F02C25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80.739999999999995</c:v>
                </c:pt>
                <c:pt idx="1">
                  <c:v>87.7</c:v>
                </c:pt>
                <c:pt idx="2">
                  <c:v>53.34</c:v>
                </c:pt>
                <c:pt idx="3">
                  <c:v>94.11</c:v>
                </c:pt>
                <c:pt idx="4">
                  <c:v>66.290000000000006</c:v>
                </c:pt>
              </c:numCache>
            </c:numRef>
          </c:val>
          <c:extLst>
            <c:ext xmlns:c16="http://schemas.microsoft.com/office/drawing/2014/chart" uri="{C3380CC4-5D6E-409C-BE32-E72D297353CC}">
              <c16:uniqueId val="{00000000-C848-4A3F-A53E-7729994E698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C848-4A3F-A53E-7729994E698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189.86</c:v>
                </c:pt>
                <c:pt idx="1">
                  <c:v>167.96</c:v>
                </c:pt>
                <c:pt idx="2">
                  <c:v>265.73</c:v>
                </c:pt>
                <c:pt idx="3">
                  <c:v>161.68</c:v>
                </c:pt>
                <c:pt idx="4">
                  <c:v>250.79</c:v>
                </c:pt>
              </c:numCache>
            </c:numRef>
          </c:val>
          <c:extLst>
            <c:ext xmlns:c16="http://schemas.microsoft.com/office/drawing/2014/chart" uri="{C3380CC4-5D6E-409C-BE32-E72D297353CC}">
              <c16:uniqueId val="{00000000-9D2C-4C83-855E-4463F2558DF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9D2C-4C83-855E-4463F2558DF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F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row>
    <row r="3" spans="1:7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row>
    <row r="4" spans="1:7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5" t="str">
        <f>データ!H6</f>
        <v>福島県　磐梯町</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4" t="s">
        <v>1</v>
      </c>
      <c r="C7" s="54"/>
      <c r="D7" s="54"/>
      <c r="E7" s="54"/>
      <c r="F7" s="54"/>
      <c r="G7" s="54"/>
      <c r="H7" s="54"/>
      <c r="I7" s="54" t="s">
        <v>2</v>
      </c>
      <c r="J7" s="54"/>
      <c r="K7" s="54"/>
      <c r="L7" s="54"/>
      <c r="M7" s="54"/>
      <c r="N7" s="54"/>
      <c r="O7" s="54"/>
      <c r="P7" s="54" t="s">
        <v>3</v>
      </c>
      <c r="Q7" s="54"/>
      <c r="R7" s="54"/>
      <c r="S7" s="54"/>
      <c r="T7" s="54"/>
      <c r="U7" s="54"/>
      <c r="V7" s="54"/>
      <c r="W7" s="54" t="s">
        <v>4</v>
      </c>
      <c r="X7" s="54"/>
      <c r="Y7" s="54"/>
      <c r="Z7" s="54"/>
      <c r="AA7" s="54"/>
      <c r="AB7" s="54"/>
      <c r="AC7" s="54"/>
      <c r="AD7" s="54" t="s">
        <v>5</v>
      </c>
      <c r="AE7" s="54"/>
      <c r="AF7" s="54"/>
      <c r="AG7" s="54"/>
      <c r="AH7" s="54"/>
      <c r="AI7" s="54"/>
      <c r="AJ7" s="54"/>
      <c r="AK7" s="3"/>
      <c r="AL7" s="54" t="s">
        <v>6</v>
      </c>
      <c r="AM7" s="54"/>
      <c r="AN7" s="54"/>
      <c r="AO7" s="54"/>
      <c r="AP7" s="54"/>
      <c r="AQ7" s="54"/>
      <c r="AR7" s="54"/>
      <c r="AS7" s="54"/>
      <c r="AT7" s="54" t="s">
        <v>7</v>
      </c>
      <c r="AU7" s="54"/>
      <c r="AV7" s="54"/>
      <c r="AW7" s="54"/>
      <c r="AX7" s="54"/>
      <c r="AY7" s="54"/>
      <c r="AZ7" s="54"/>
      <c r="BA7" s="54"/>
      <c r="BB7" s="54" t="s">
        <v>8</v>
      </c>
      <c r="BC7" s="54"/>
      <c r="BD7" s="54"/>
      <c r="BE7" s="54"/>
      <c r="BF7" s="54"/>
      <c r="BG7" s="54"/>
      <c r="BH7" s="54"/>
      <c r="BI7" s="54"/>
      <c r="BJ7" s="3"/>
      <c r="BK7" s="3"/>
      <c r="BL7" s="57" t="s">
        <v>9</v>
      </c>
      <c r="BM7" s="58"/>
      <c r="BN7" s="58"/>
      <c r="BO7" s="58"/>
      <c r="BP7" s="58"/>
      <c r="BQ7" s="58"/>
      <c r="BR7" s="58"/>
      <c r="BS7" s="58"/>
      <c r="BT7" s="58"/>
      <c r="BU7" s="58"/>
      <c r="BV7" s="58"/>
      <c r="BW7" s="58"/>
      <c r="BX7" s="58"/>
      <c r="BY7" s="59"/>
    </row>
    <row r="8" spans="1:78" ht="18.75" customHeight="1" x14ac:dyDescent="0.15">
      <c r="A8" s="2"/>
      <c r="B8" s="60" t="str">
        <f>データ!I6</f>
        <v>法非適用</v>
      </c>
      <c r="C8" s="60"/>
      <c r="D8" s="60"/>
      <c r="E8" s="60"/>
      <c r="F8" s="60"/>
      <c r="G8" s="60"/>
      <c r="H8" s="60"/>
      <c r="I8" s="60" t="str">
        <f>データ!J6</f>
        <v>下水道事業</v>
      </c>
      <c r="J8" s="60"/>
      <c r="K8" s="60"/>
      <c r="L8" s="60"/>
      <c r="M8" s="60"/>
      <c r="N8" s="60"/>
      <c r="O8" s="60"/>
      <c r="P8" s="60" t="str">
        <f>データ!K6</f>
        <v>農業集落排水</v>
      </c>
      <c r="Q8" s="60"/>
      <c r="R8" s="60"/>
      <c r="S8" s="60"/>
      <c r="T8" s="60"/>
      <c r="U8" s="60"/>
      <c r="V8" s="60"/>
      <c r="W8" s="60" t="str">
        <f>データ!L6</f>
        <v>F2</v>
      </c>
      <c r="X8" s="60"/>
      <c r="Y8" s="60"/>
      <c r="Z8" s="60"/>
      <c r="AA8" s="60"/>
      <c r="AB8" s="60"/>
      <c r="AC8" s="60"/>
      <c r="AD8" s="61" t="str">
        <f>データ!$M$6</f>
        <v>非設置</v>
      </c>
      <c r="AE8" s="61"/>
      <c r="AF8" s="61"/>
      <c r="AG8" s="61"/>
      <c r="AH8" s="61"/>
      <c r="AI8" s="61"/>
      <c r="AJ8" s="61"/>
      <c r="AK8" s="3"/>
      <c r="AL8" s="49">
        <f>データ!S6</f>
        <v>3289</v>
      </c>
      <c r="AM8" s="49"/>
      <c r="AN8" s="49"/>
      <c r="AO8" s="49"/>
      <c r="AP8" s="49"/>
      <c r="AQ8" s="49"/>
      <c r="AR8" s="49"/>
      <c r="AS8" s="49"/>
      <c r="AT8" s="48">
        <f>データ!T6</f>
        <v>59.77</v>
      </c>
      <c r="AU8" s="48"/>
      <c r="AV8" s="48"/>
      <c r="AW8" s="48"/>
      <c r="AX8" s="48"/>
      <c r="AY8" s="48"/>
      <c r="AZ8" s="48"/>
      <c r="BA8" s="48"/>
      <c r="BB8" s="48">
        <f>データ!U6</f>
        <v>55.03</v>
      </c>
      <c r="BC8" s="48"/>
      <c r="BD8" s="48"/>
      <c r="BE8" s="48"/>
      <c r="BF8" s="48"/>
      <c r="BG8" s="48"/>
      <c r="BH8" s="48"/>
      <c r="BI8" s="48"/>
      <c r="BJ8" s="3"/>
      <c r="BK8" s="3"/>
      <c r="BL8" s="62" t="s">
        <v>10</v>
      </c>
      <c r="BM8" s="63"/>
      <c r="BN8" s="52" t="s">
        <v>11</v>
      </c>
      <c r="BO8" s="52"/>
      <c r="BP8" s="52"/>
      <c r="BQ8" s="52"/>
      <c r="BR8" s="52"/>
      <c r="BS8" s="52"/>
      <c r="BT8" s="52"/>
      <c r="BU8" s="52"/>
      <c r="BV8" s="52"/>
      <c r="BW8" s="52"/>
      <c r="BX8" s="52"/>
      <c r="BY8" s="53"/>
    </row>
    <row r="9" spans="1:78" ht="18.75" customHeight="1" x14ac:dyDescent="0.15">
      <c r="A9" s="2"/>
      <c r="B9" s="54" t="s">
        <v>12</v>
      </c>
      <c r="C9" s="54"/>
      <c r="D9" s="54"/>
      <c r="E9" s="54"/>
      <c r="F9" s="54"/>
      <c r="G9" s="54"/>
      <c r="H9" s="54"/>
      <c r="I9" s="54" t="s">
        <v>13</v>
      </c>
      <c r="J9" s="54"/>
      <c r="K9" s="54"/>
      <c r="L9" s="54"/>
      <c r="M9" s="54"/>
      <c r="N9" s="54"/>
      <c r="O9" s="54"/>
      <c r="P9" s="54" t="s">
        <v>14</v>
      </c>
      <c r="Q9" s="54"/>
      <c r="R9" s="54"/>
      <c r="S9" s="54"/>
      <c r="T9" s="54"/>
      <c r="U9" s="54"/>
      <c r="V9" s="54"/>
      <c r="W9" s="54" t="s">
        <v>15</v>
      </c>
      <c r="X9" s="54"/>
      <c r="Y9" s="54"/>
      <c r="Z9" s="54"/>
      <c r="AA9" s="54"/>
      <c r="AB9" s="54"/>
      <c r="AC9" s="54"/>
      <c r="AD9" s="54" t="s">
        <v>16</v>
      </c>
      <c r="AE9" s="54"/>
      <c r="AF9" s="54"/>
      <c r="AG9" s="54"/>
      <c r="AH9" s="54"/>
      <c r="AI9" s="54"/>
      <c r="AJ9" s="54"/>
      <c r="AK9" s="3"/>
      <c r="AL9" s="54" t="s">
        <v>17</v>
      </c>
      <c r="AM9" s="54"/>
      <c r="AN9" s="54"/>
      <c r="AO9" s="54"/>
      <c r="AP9" s="54"/>
      <c r="AQ9" s="54"/>
      <c r="AR9" s="54"/>
      <c r="AS9" s="54"/>
      <c r="AT9" s="54" t="s">
        <v>18</v>
      </c>
      <c r="AU9" s="54"/>
      <c r="AV9" s="54"/>
      <c r="AW9" s="54"/>
      <c r="AX9" s="54"/>
      <c r="AY9" s="54"/>
      <c r="AZ9" s="54"/>
      <c r="BA9" s="54"/>
      <c r="BB9" s="54" t="s">
        <v>19</v>
      </c>
      <c r="BC9" s="54"/>
      <c r="BD9" s="54"/>
      <c r="BE9" s="54"/>
      <c r="BF9" s="54"/>
      <c r="BG9" s="54"/>
      <c r="BH9" s="54"/>
      <c r="BI9" s="54"/>
      <c r="BJ9" s="3"/>
      <c r="BK9" s="3"/>
      <c r="BL9" s="55" t="s">
        <v>20</v>
      </c>
      <c r="BM9" s="56"/>
      <c r="BN9" s="46" t="s">
        <v>21</v>
      </c>
      <c r="BO9" s="46"/>
      <c r="BP9" s="46"/>
      <c r="BQ9" s="46"/>
      <c r="BR9" s="46"/>
      <c r="BS9" s="46"/>
      <c r="BT9" s="46"/>
      <c r="BU9" s="46"/>
      <c r="BV9" s="46"/>
      <c r="BW9" s="46"/>
      <c r="BX9" s="46"/>
      <c r="BY9" s="47"/>
    </row>
    <row r="10" spans="1:78" ht="18.75" customHeight="1" x14ac:dyDescent="0.15">
      <c r="A10" s="2"/>
      <c r="B10" s="48" t="str">
        <f>データ!N6</f>
        <v>-</v>
      </c>
      <c r="C10" s="48"/>
      <c r="D10" s="48"/>
      <c r="E10" s="48"/>
      <c r="F10" s="48"/>
      <c r="G10" s="48"/>
      <c r="H10" s="48"/>
      <c r="I10" s="48" t="str">
        <f>データ!O6</f>
        <v>該当数値なし</v>
      </c>
      <c r="J10" s="48"/>
      <c r="K10" s="48"/>
      <c r="L10" s="48"/>
      <c r="M10" s="48"/>
      <c r="N10" s="48"/>
      <c r="O10" s="48"/>
      <c r="P10" s="48">
        <f>データ!P6</f>
        <v>25.55</v>
      </c>
      <c r="Q10" s="48"/>
      <c r="R10" s="48"/>
      <c r="S10" s="48"/>
      <c r="T10" s="48"/>
      <c r="U10" s="48"/>
      <c r="V10" s="48"/>
      <c r="W10" s="48">
        <f>データ!Q6</f>
        <v>100</v>
      </c>
      <c r="X10" s="48"/>
      <c r="Y10" s="48"/>
      <c r="Z10" s="48"/>
      <c r="AA10" s="48"/>
      <c r="AB10" s="48"/>
      <c r="AC10" s="48"/>
      <c r="AD10" s="49">
        <f>データ!R6</f>
        <v>3072</v>
      </c>
      <c r="AE10" s="49"/>
      <c r="AF10" s="49"/>
      <c r="AG10" s="49"/>
      <c r="AH10" s="49"/>
      <c r="AI10" s="49"/>
      <c r="AJ10" s="49"/>
      <c r="AK10" s="2"/>
      <c r="AL10" s="49">
        <f>データ!V6</f>
        <v>829</v>
      </c>
      <c r="AM10" s="49"/>
      <c r="AN10" s="49"/>
      <c r="AO10" s="49"/>
      <c r="AP10" s="49"/>
      <c r="AQ10" s="49"/>
      <c r="AR10" s="49"/>
      <c r="AS10" s="49"/>
      <c r="AT10" s="48">
        <f>データ!W6</f>
        <v>0.63</v>
      </c>
      <c r="AU10" s="48"/>
      <c r="AV10" s="48"/>
      <c r="AW10" s="48"/>
      <c r="AX10" s="48"/>
      <c r="AY10" s="48"/>
      <c r="AZ10" s="48"/>
      <c r="BA10" s="48"/>
      <c r="BB10" s="48">
        <f>データ!X6</f>
        <v>1315.87</v>
      </c>
      <c r="BC10" s="48"/>
      <c r="BD10" s="48"/>
      <c r="BE10" s="48"/>
      <c r="BF10" s="48"/>
      <c r="BG10" s="48"/>
      <c r="BH10" s="48"/>
      <c r="BI10" s="48"/>
      <c r="BJ10" s="2"/>
      <c r="BK10" s="2"/>
      <c r="BL10" s="50" t="s">
        <v>22</v>
      </c>
      <c r="BM10" s="51"/>
      <c r="BN10" s="39" t="s">
        <v>23</v>
      </c>
      <c r="BO10" s="39"/>
      <c r="BP10" s="39"/>
      <c r="BQ10" s="39"/>
      <c r="BR10" s="39"/>
      <c r="BS10" s="39"/>
      <c r="BT10" s="39"/>
      <c r="BU10" s="39"/>
      <c r="BV10" s="39"/>
      <c r="BW10" s="39"/>
      <c r="BX10" s="39"/>
      <c r="BY10" s="4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24</v>
      </c>
      <c r="BM11" s="41"/>
      <c r="BN11" s="41"/>
      <c r="BO11" s="41"/>
      <c r="BP11" s="41"/>
      <c r="BQ11" s="41"/>
      <c r="BR11" s="41"/>
      <c r="BS11" s="41"/>
      <c r="BT11" s="41"/>
      <c r="BU11" s="41"/>
      <c r="BV11" s="41"/>
      <c r="BW11" s="41"/>
      <c r="BX11" s="41"/>
      <c r="BY11" s="41"/>
      <c r="BZ11" s="4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x14ac:dyDescent="0.15">
      <c r="A14" s="2"/>
      <c r="B14" s="43" t="s">
        <v>25</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5"/>
      <c r="BK14" s="2"/>
      <c r="BL14" s="32" t="s">
        <v>26</v>
      </c>
      <c r="BM14" s="33"/>
      <c r="BN14" s="33"/>
      <c r="BO14" s="33"/>
      <c r="BP14" s="33"/>
      <c r="BQ14" s="33"/>
      <c r="BR14" s="33"/>
      <c r="BS14" s="33"/>
      <c r="BT14" s="33"/>
      <c r="BU14" s="33"/>
      <c r="BV14" s="33"/>
      <c r="BW14" s="33"/>
      <c r="BX14" s="33"/>
      <c r="BY14" s="33"/>
      <c r="BZ14" s="34"/>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115</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116</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74"/>
      <c r="BM60" s="75"/>
      <c r="BN60" s="75"/>
      <c r="BO60" s="75"/>
      <c r="BP60" s="75"/>
      <c r="BQ60" s="75"/>
      <c r="BR60" s="75"/>
      <c r="BS60" s="75"/>
      <c r="BT60" s="75"/>
      <c r="BU60" s="75"/>
      <c r="BV60" s="75"/>
      <c r="BW60" s="75"/>
      <c r="BX60" s="75"/>
      <c r="BY60" s="75"/>
      <c r="BZ60" s="76"/>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74"/>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117</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44</v>
      </c>
      <c r="O86" s="12" t="str">
        <f>データ!EO6</f>
        <v>【0.02】</v>
      </c>
    </row>
  </sheetData>
  <sheetProtection algorithmName="SHA-512" hashValue="LobuwjPKcN6M9UxMkgZmgDUGXD3IZBZfp352B/cD+xGmE8qujC2q4bcCJ4ntdpjKkhEw5hNN2a4AIiVLeUYKXQ==" saltValue="ltE7T4wX92/OiGok12FVC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67" t="s">
        <v>54</v>
      </c>
      <c r="I3" s="68"/>
      <c r="J3" s="68"/>
      <c r="K3" s="68"/>
      <c r="L3" s="68"/>
      <c r="M3" s="68"/>
      <c r="N3" s="68"/>
      <c r="O3" s="68"/>
      <c r="P3" s="68"/>
      <c r="Q3" s="68"/>
      <c r="R3" s="68"/>
      <c r="S3" s="68"/>
      <c r="T3" s="68"/>
      <c r="U3" s="68"/>
      <c r="V3" s="68"/>
      <c r="W3" s="68"/>
      <c r="X3" s="69"/>
      <c r="Y3" s="73" t="s">
        <v>55</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28</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5" x14ac:dyDescent="0.15">
      <c r="A4" s="14" t="s">
        <v>56</v>
      </c>
      <c r="B4" s="16"/>
      <c r="C4" s="16"/>
      <c r="D4" s="16"/>
      <c r="E4" s="16"/>
      <c r="F4" s="16"/>
      <c r="G4" s="16"/>
      <c r="H4" s="70"/>
      <c r="I4" s="71"/>
      <c r="J4" s="71"/>
      <c r="K4" s="71"/>
      <c r="L4" s="71"/>
      <c r="M4" s="71"/>
      <c r="N4" s="71"/>
      <c r="O4" s="71"/>
      <c r="P4" s="71"/>
      <c r="Q4" s="71"/>
      <c r="R4" s="71"/>
      <c r="S4" s="71"/>
      <c r="T4" s="71"/>
      <c r="U4" s="71"/>
      <c r="V4" s="71"/>
      <c r="W4" s="71"/>
      <c r="X4" s="72"/>
      <c r="Y4" s="66" t="s">
        <v>57</v>
      </c>
      <c r="Z4" s="66"/>
      <c r="AA4" s="66"/>
      <c r="AB4" s="66"/>
      <c r="AC4" s="66"/>
      <c r="AD4" s="66"/>
      <c r="AE4" s="66"/>
      <c r="AF4" s="66"/>
      <c r="AG4" s="66"/>
      <c r="AH4" s="66"/>
      <c r="AI4" s="66"/>
      <c r="AJ4" s="66" t="s">
        <v>58</v>
      </c>
      <c r="AK4" s="66"/>
      <c r="AL4" s="66"/>
      <c r="AM4" s="66"/>
      <c r="AN4" s="66"/>
      <c r="AO4" s="66"/>
      <c r="AP4" s="66"/>
      <c r="AQ4" s="66"/>
      <c r="AR4" s="66"/>
      <c r="AS4" s="66"/>
      <c r="AT4" s="66"/>
      <c r="AU4" s="66" t="s">
        <v>59</v>
      </c>
      <c r="AV4" s="66"/>
      <c r="AW4" s="66"/>
      <c r="AX4" s="66"/>
      <c r="AY4" s="66"/>
      <c r="AZ4" s="66"/>
      <c r="BA4" s="66"/>
      <c r="BB4" s="66"/>
      <c r="BC4" s="66"/>
      <c r="BD4" s="66"/>
      <c r="BE4" s="66"/>
      <c r="BF4" s="66" t="s">
        <v>60</v>
      </c>
      <c r="BG4" s="66"/>
      <c r="BH4" s="66"/>
      <c r="BI4" s="66"/>
      <c r="BJ4" s="66"/>
      <c r="BK4" s="66"/>
      <c r="BL4" s="66"/>
      <c r="BM4" s="66"/>
      <c r="BN4" s="66"/>
      <c r="BO4" s="66"/>
      <c r="BP4" s="66"/>
      <c r="BQ4" s="66" t="s">
        <v>61</v>
      </c>
      <c r="BR4" s="66"/>
      <c r="BS4" s="66"/>
      <c r="BT4" s="66"/>
      <c r="BU4" s="66"/>
      <c r="BV4" s="66"/>
      <c r="BW4" s="66"/>
      <c r="BX4" s="66"/>
      <c r="BY4" s="66"/>
      <c r="BZ4" s="66"/>
      <c r="CA4" s="66"/>
      <c r="CB4" s="66" t="s">
        <v>62</v>
      </c>
      <c r="CC4" s="66"/>
      <c r="CD4" s="66"/>
      <c r="CE4" s="66"/>
      <c r="CF4" s="66"/>
      <c r="CG4" s="66"/>
      <c r="CH4" s="66"/>
      <c r="CI4" s="66"/>
      <c r="CJ4" s="66"/>
      <c r="CK4" s="66"/>
      <c r="CL4" s="66"/>
      <c r="CM4" s="66" t="s">
        <v>63</v>
      </c>
      <c r="CN4" s="66"/>
      <c r="CO4" s="66"/>
      <c r="CP4" s="66"/>
      <c r="CQ4" s="66"/>
      <c r="CR4" s="66"/>
      <c r="CS4" s="66"/>
      <c r="CT4" s="66"/>
      <c r="CU4" s="66"/>
      <c r="CV4" s="66"/>
      <c r="CW4" s="66"/>
      <c r="CX4" s="66" t="s">
        <v>64</v>
      </c>
      <c r="CY4" s="66"/>
      <c r="CZ4" s="66"/>
      <c r="DA4" s="66"/>
      <c r="DB4" s="66"/>
      <c r="DC4" s="66"/>
      <c r="DD4" s="66"/>
      <c r="DE4" s="66"/>
      <c r="DF4" s="66"/>
      <c r="DG4" s="66"/>
      <c r="DH4" s="66"/>
      <c r="DI4" s="66" t="s">
        <v>65</v>
      </c>
      <c r="DJ4" s="66"/>
      <c r="DK4" s="66"/>
      <c r="DL4" s="66"/>
      <c r="DM4" s="66"/>
      <c r="DN4" s="66"/>
      <c r="DO4" s="66"/>
      <c r="DP4" s="66"/>
      <c r="DQ4" s="66"/>
      <c r="DR4" s="66"/>
      <c r="DS4" s="66"/>
      <c r="DT4" s="66" t="s">
        <v>66</v>
      </c>
      <c r="DU4" s="66"/>
      <c r="DV4" s="66"/>
      <c r="DW4" s="66"/>
      <c r="DX4" s="66"/>
      <c r="DY4" s="66"/>
      <c r="DZ4" s="66"/>
      <c r="EA4" s="66"/>
      <c r="EB4" s="66"/>
      <c r="EC4" s="66"/>
      <c r="ED4" s="66"/>
      <c r="EE4" s="66" t="s">
        <v>67</v>
      </c>
      <c r="EF4" s="66"/>
      <c r="EG4" s="66"/>
      <c r="EH4" s="66"/>
      <c r="EI4" s="66"/>
      <c r="EJ4" s="66"/>
      <c r="EK4" s="66"/>
      <c r="EL4" s="66"/>
      <c r="EM4" s="66"/>
      <c r="EN4" s="66"/>
      <c r="EO4" s="66"/>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74071</v>
      </c>
      <c r="D6" s="19">
        <f t="shared" si="3"/>
        <v>47</v>
      </c>
      <c r="E6" s="19">
        <f t="shared" si="3"/>
        <v>17</v>
      </c>
      <c r="F6" s="19">
        <f t="shared" si="3"/>
        <v>5</v>
      </c>
      <c r="G6" s="19">
        <f t="shared" si="3"/>
        <v>0</v>
      </c>
      <c r="H6" s="19" t="str">
        <f t="shared" si="3"/>
        <v>福島県　磐梯町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25.55</v>
      </c>
      <c r="Q6" s="20">
        <f t="shared" si="3"/>
        <v>100</v>
      </c>
      <c r="R6" s="20">
        <f t="shared" si="3"/>
        <v>3072</v>
      </c>
      <c r="S6" s="20">
        <f t="shared" si="3"/>
        <v>3289</v>
      </c>
      <c r="T6" s="20">
        <f t="shared" si="3"/>
        <v>59.77</v>
      </c>
      <c r="U6" s="20">
        <f t="shared" si="3"/>
        <v>55.03</v>
      </c>
      <c r="V6" s="20">
        <f t="shared" si="3"/>
        <v>829</v>
      </c>
      <c r="W6" s="20">
        <f t="shared" si="3"/>
        <v>0.63</v>
      </c>
      <c r="X6" s="20">
        <f t="shared" si="3"/>
        <v>1315.87</v>
      </c>
      <c r="Y6" s="21">
        <f>IF(Y7="",NA(),Y7)</f>
        <v>96.24</v>
      </c>
      <c r="Z6" s="21">
        <f t="shared" ref="Z6:AH6" si="4">IF(Z7="",NA(),Z7)</f>
        <v>98.64</v>
      </c>
      <c r="AA6" s="21">
        <f t="shared" si="4"/>
        <v>99.16</v>
      </c>
      <c r="AB6" s="21">
        <f t="shared" si="4"/>
        <v>98.26</v>
      </c>
      <c r="AC6" s="21">
        <f t="shared" si="4"/>
        <v>87.5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80.739999999999995</v>
      </c>
      <c r="BR6" s="21">
        <f t="shared" ref="BR6:BZ6" si="8">IF(BR7="",NA(),BR7)</f>
        <v>87.7</v>
      </c>
      <c r="BS6" s="21">
        <f t="shared" si="8"/>
        <v>53.34</v>
      </c>
      <c r="BT6" s="21">
        <f t="shared" si="8"/>
        <v>94.11</v>
      </c>
      <c r="BU6" s="21">
        <f t="shared" si="8"/>
        <v>66.290000000000006</v>
      </c>
      <c r="BV6" s="21">
        <f t="shared" si="8"/>
        <v>57.77</v>
      </c>
      <c r="BW6" s="21">
        <f t="shared" si="8"/>
        <v>57.31</v>
      </c>
      <c r="BX6" s="21">
        <f t="shared" si="8"/>
        <v>57.08</v>
      </c>
      <c r="BY6" s="21">
        <f t="shared" si="8"/>
        <v>56.26</v>
      </c>
      <c r="BZ6" s="21">
        <f t="shared" si="8"/>
        <v>52.94</v>
      </c>
      <c r="CA6" s="20" t="str">
        <f>IF(CA7="","",IF(CA7="-","【-】","【"&amp;SUBSTITUTE(TEXT(CA7,"#,##0.00"),"-","△")&amp;"】"))</f>
        <v>【57.02】</v>
      </c>
      <c r="CB6" s="21">
        <f>IF(CB7="",NA(),CB7)</f>
        <v>189.86</v>
      </c>
      <c r="CC6" s="21">
        <f t="shared" ref="CC6:CK6" si="9">IF(CC7="",NA(),CC7)</f>
        <v>167.96</v>
      </c>
      <c r="CD6" s="21">
        <f t="shared" si="9"/>
        <v>265.73</v>
      </c>
      <c r="CE6" s="21">
        <f t="shared" si="9"/>
        <v>161.68</v>
      </c>
      <c r="CF6" s="21">
        <f t="shared" si="9"/>
        <v>250.79</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104.96</v>
      </c>
      <c r="CN6" s="20">
        <f t="shared" ref="CN6:CV6" si="10">IF(CN7="",NA(),CN7)</f>
        <v>0</v>
      </c>
      <c r="CO6" s="21">
        <f t="shared" si="10"/>
        <v>75.290000000000006</v>
      </c>
      <c r="CP6" s="21">
        <f t="shared" si="10"/>
        <v>87.25</v>
      </c>
      <c r="CQ6" s="21">
        <f t="shared" si="10"/>
        <v>87.25</v>
      </c>
      <c r="CR6" s="21">
        <f t="shared" si="10"/>
        <v>50.68</v>
      </c>
      <c r="CS6" s="21">
        <f t="shared" si="10"/>
        <v>50.14</v>
      </c>
      <c r="CT6" s="21">
        <f t="shared" si="10"/>
        <v>54.83</v>
      </c>
      <c r="CU6" s="21">
        <f t="shared" si="10"/>
        <v>66.53</v>
      </c>
      <c r="CV6" s="21">
        <f t="shared" si="10"/>
        <v>52.35</v>
      </c>
      <c r="CW6" s="20" t="str">
        <f>IF(CW7="","",IF(CW7="-","【-】","【"&amp;SUBSTITUTE(TEXT(CW7,"#,##0.00"),"-","△")&amp;"】"))</f>
        <v>【52.55】</v>
      </c>
      <c r="CX6" s="21">
        <f>IF(CX7="",NA(),CX7)</f>
        <v>74.040000000000006</v>
      </c>
      <c r="CY6" s="21">
        <f t="shared" ref="CY6:DG6" si="11">IF(CY7="",NA(),CY7)</f>
        <v>74.13</v>
      </c>
      <c r="CZ6" s="21">
        <f t="shared" si="11"/>
        <v>76.61</v>
      </c>
      <c r="DA6" s="21">
        <f t="shared" si="11"/>
        <v>76.84</v>
      </c>
      <c r="DB6" s="21">
        <f t="shared" si="11"/>
        <v>76.84</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74071</v>
      </c>
      <c r="D7" s="23">
        <v>47</v>
      </c>
      <c r="E7" s="23">
        <v>17</v>
      </c>
      <c r="F7" s="23">
        <v>5</v>
      </c>
      <c r="G7" s="23">
        <v>0</v>
      </c>
      <c r="H7" s="23" t="s">
        <v>97</v>
      </c>
      <c r="I7" s="23" t="s">
        <v>98</v>
      </c>
      <c r="J7" s="23" t="s">
        <v>99</v>
      </c>
      <c r="K7" s="23" t="s">
        <v>100</v>
      </c>
      <c r="L7" s="23" t="s">
        <v>101</v>
      </c>
      <c r="M7" s="23" t="s">
        <v>102</v>
      </c>
      <c r="N7" s="24" t="s">
        <v>103</v>
      </c>
      <c r="O7" s="24" t="s">
        <v>104</v>
      </c>
      <c r="P7" s="24">
        <v>25.55</v>
      </c>
      <c r="Q7" s="24">
        <v>100</v>
      </c>
      <c r="R7" s="24">
        <v>3072</v>
      </c>
      <c r="S7" s="24">
        <v>3289</v>
      </c>
      <c r="T7" s="24">
        <v>59.77</v>
      </c>
      <c r="U7" s="24">
        <v>55.03</v>
      </c>
      <c r="V7" s="24">
        <v>829</v>
      </c>
      <c r="W7" s="24">
        <v>0.63</v>
      </c>
      <c r="X7" s="24">
        <v>1315.87</v>
      </c>
      <c r="Y7" s="24">
        <v>96.24</v>
      </c>
      <c r="Z7" s="24">
        <v>98.64</v>
      </c>
      <c r="AA7" s="24">
        <v>99.16</v>
      </c>
      <c r="AB7" s="24">
        <v>98.26</v>
      </c>
      <c r="AC7" s="24">
        <v>87.5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80.739999999999995</v>
      </c>
      <c r="BR7" s="24">
        <v>87.7</v>
      </c>
      <c r="BS7" s="24">
        <v>53.34</v>
      </c>
      <c r="BT7" s="24">
        <v>94.11</v>
      </c>
      <c r="BU7" s="24">
        <v>66.290000000000006</v>
      </c>
      <c r="BV7" s="24">
        <v>57.77</v>
      </c>
      <c r="BW7" s="24">
        <v>57.31</v>
      </c>
      <c r="BX7" s="24">
        <v>57.08</v>
      </c>
      <c r="BY7" s="24">
        <v>56.26</v>
      </c>
      <c r="BZ7" s="24">
        <v>52.94</v>
      </c>
      <c r="CA7" s="24">
        <v>57.02</v>
      </c>
      <c r="CB7" s="24">
        <v>189.86</v>
      </c>
      <c r="CC7" s="24">
        <v>167.96</v>
      </c>
      <c r="CD7" s="24">
        <v>265.73</v>
      </c>
      <c r="CE7" s="24">
        <v>161.68</v>
      </c>
      <c r="CF7" s="24">
        <v>250.79</v>
      </c>
      <c r="CG7" s="24">
        <v>274.35000000000002</v>
      </c>
      <c r="CH7" s="24">
        <v>273.52</v>
      </c>
      <c r="CI7" s="24">
        <v>274.99</v>
      </c>
      <c r="CJ7" s="24">
        <v>282.08999999999997</v>
      </c>
      <c r="CK7" s="24">
        <v>303.27999999999997</v>
      </c>
      <c r="CL7" s="24">
        <v>273.68</v>
      </c>
      <c r="CM7" s="24">
        <v>104.96</v>
      </c>
      <c r="CN7" s="24">
        <v>0</v>
      </c>
      <c r="CO7" s="24">
        <v>75.290000000000006</v>
      </c>
      <c r="CP7" s="24">
        <v>87.25</v>
      </c>
      <c r="CQ7" s="24">
        <v>87.25</v>
      </c>
      <c r="CR7" s="24">
        <v>50.68</v>
      </c>
      <c r="CS7" s="24">
        <v>50.14</v>
      </c>
      <c r="CT7" s="24">
        <v>54.83</v>
      </c>
      <c r="CU7" s="24">
        <v>66.53</v>
      </c>
      <c r="CV7" s="24">
        <v>52.35</v>
      </c>
      <c r="CW7" s="24">
        <v>52.55</v>
      </c>
      <c r="CX7" s="24">
        <v>74.040000000000006</v>
      </c>
      <c r="CY7" s="24">
        <v>74.13</v>
      </c>
      <c r="CZ7" s="24">
        <v>76.61</v>
      </c>
      <c r="DA7" s="24">
        <v>76.84</v>
      </c>
      <c r="DB7" s="24">
        <v>76.84</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