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4.7\files\08_建設水道課\上下水道係\■調査回答\R5年度\R6.1.18依頼（経営比較分析表_R4決算）\回答\"/>
    </mc:Choice>
  </mc:AlternateContent>
  <xr:revisionPtr revIDLastSave="0" documentId="13_ncr:1_{0D268D79-563A-4DFA-89F4-876DAC6D70B5}" xr6:coauthVersionLast="47" xr6:coauthVersionMax="47" xr10:uidLastSave="{00000000-0000-0000-0000-000000000000}"/>
  <workbookProtection workbookAlgorithmName="SHA-512" workbookHashValue="xe4uNVhRYevCuUV+rqkRGpyzUl7O1UYOka+okIOUVfaeVz4G08F5zGbGoPyOQEmHeYu7vcFcZbdh/0U+i0Yr7A==" workbookSaltValue="JWUmMrZdnhgqKAxq4Cgui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Q6" i="5"/>
  <c r="W10" i="4" s="1"/>
  <c r="P6" i="5"/>
  <c r="P10" i="4" s="1"/>
  <c r="O6" i="5"/>
  <c r="I10" i="4" s="1"/>
  <c r="N6" i="5"/>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H85" i="4"/>
  <c r="E85" i="4"/>
  <c r="BB10" i="4"/>
  <c r="AD10" i="4"/>
  <c r="B10" i="4"/>
  <c r="AT8" i="4"/>
  <c r="W8" i="4"/>
  <c r="I8" i="4"/>
  <c r="B6" i="4"/>
</calcChain>
</file>

<file path=xl/sharedStrings.xml><?xml version="1.0" encoding="utf-8"?>
<sst xmlns="http://schemas.openxmlformats.org/spreadsheetml/2006/main" count="289" uniqueCount="115">
  <si>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</si>
  <si>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</si>
  <si>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</si>
  <si>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</si>
  <si>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</si>
  <si>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</si>
  <si>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</si>
  <si>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</si>
  <si>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</si>
  <si>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</si>
  <si>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</si>
  <si>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</si>
  <si>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</si>
  <si>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</si>
  <si>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</si>
  <si>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</si>
  <si>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</si>
  <si>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</si>
  <si>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</si>
  <si>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</si>
  <si>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</si>
  <si>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</si>
  <si>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</si>
  <si>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</si>
  <si>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</si>
  <si>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</si>
  <si>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</si>
  <si>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</si>
  <si>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</si>
  <si>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</si>
  <si>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</si>
  <si>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</si>
  <si>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</si>
  <si>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</si>
  <si>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</si>
  <si>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</si>
  <si>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</si>
  <si>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</si>
  <si>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</si>
  <si>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</si>
  <si>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</si>
  <si>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</si>
  <si>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</si>
  <si>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</si>
  <si>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</si>
  <si>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</si>
  <si>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</si>
  <si>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</si>
  <si>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</si>
  <si>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</si>
  <si>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</si>
  <si>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</si>
  <si>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</si>
  <si>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</si>
  <si>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</si>
  <si>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</si>
  <si>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</si>
  <si>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</si>
  <si>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</si>
  <si>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</si>
  <si>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</si>
  <si>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</si>
  <si>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</si>
  <si>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</si>
  <si>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</si>
  <si>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</si>
  <si>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</si>
  <si>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</si>
  <si>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</si>
  <si>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</si>
  <si>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</si>
  <si>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</si>
  <si>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</si>
  <si>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</si>
  <si>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</si>
  <si>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</si>
  <si>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</si>
  <si>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</si>
  <si>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</si>
  <si>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</si>
  <si>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</si>
  <si>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</si>
  <si>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</si>
  <si>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</si>
  <si>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</si>
  <si>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</si>
  <si>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</si>
  <si>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</si>
  <si>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</si>
  <si>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</si>
  <si>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</si>
  <si>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</si>
  <si>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</si>
  <si>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</si>
  <si>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</si>
  <si>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</si>
  <si>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</si>
  <si>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</si>
  <si>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</si>
  <si>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</si>
  <si>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</si>
  <si>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</si>
  <si>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</si>
  <si>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</si>
  <si>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</si>
  <si>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</si>
  <si>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</si>
  <si>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</si>
  <si>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</si>
  <si>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</si>
  <si>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</si>
  <si>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</si>
  <si>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個別排水処理事業として平成11年に2基分を整備しているが、平成29年度に国道拡張等工事に伴い1基が撤去となったため、現在では1基分の維持管理経費等を計上している。事業は平成16年度から実施している特定地域生活排水処理事業と同一会計で処理している。
　令和2年度より、健全な経営状態を目指し財務管理の明確化を図ることを目的として、地方公営企業法適用へと移行した。
　各指標の特徴としては、本事業での設置基数が少ないため維持管理費が割高となり、結果的に汚水処理原価が高く推移している。今後も事業継続のため事業費の不足分を一般会計繰入金で補うこととしている。</t>
    <phoneticPr fontId="4"/>
  </si>
  <si>
    <t>　平成11年に浄化槽を整備したため、まだ耐用年数が数年残っていることから、当面は通常の保守点検管理業務の中で修繕等に努めていく。
　耐用年数が経過するか、または浄化槽の異常が発生し、浄化槽の更新が必要となった際には、本事業を廃止し、特定地域生活排水処理事業へと移行する予定である。</t>
    <rPh sb="25" eb="27">
      <t>スウネン</t>
    </rPh>
    <phoneticPr fontId="4"/>
  </si>
  <si>
    <t>　浄化槽整備という性質上、設置即接続となる場合がほとんどであり接続率等の問題はないが、同一会計の特定地域生活排水事業において浄化槽整備を継続していることから、個別排水処理事業での更新は予定していない。維持管理の軽減を図りながら当面は一般会計からの繰り入れを行い経営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</si>
</sst>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9D-46CC-9CA6-1FF40361CCE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89D-46CC-9CA6-1FF40361CCE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33.33</c:v>
                </c:pt>
                <c:pt idx="3">
                  <c:v>33.33</c:v>
                </c:pt>
                <c:pt idx="4">
                  <c:v>33.33</c:v>
                </c:pt>
              </c:numCache>
            </c:numRef>
          </c:val>
          <c:extLst>
            <c:ext xmlns:c16="http://schemas.microsoft.com/office/drawing/2014/chart" uri="{C3380CC4-5D6E-409C-BE32-E72D297353CC}">
              <c16:uniqueId val="{00000000-4FBA-44FE-9D50-2E91C419130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46.36</c:v>
                </c:pt>
                <c:pt idx="3">
                  <c:v>46.45</c:v>
                </c:pt>
                <c:pt idx="4">
                  <c:v>45.36</c:v>
                </c:pt>
              </c:numCache>
            </c:numRef>
          </c:val>
          <c:smooth val="0"/>
          <c:extLst>
            <c:ext xmlns:c16="http://schemas.microsoft.com/office/drawing/2014/chart" uri="{C3380CC4-5D6E-409C-BE32-E72D297353CC}">
              <c16:uniqueId val="{00000001-4FBA-44FE-9D50-2E91C419130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8D3C-4627-B8B7-5436F9F0C14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83.08</c:v>
                </c:pt>
                <c:pt idx="3">
                  <c:v>82.61</c:v>
                </c:pt>
                <c:pt idx="4">
                  <c:v>82.21</c:v>
                </c:pt>
              </c:numCache>
            </c:numRef>
          </c:val>
          <c:smooth val="0"/>
          <c:extLst>
            <c:ext xmlns:c16="http://schemas.microsoft.com/office/drawing/2014/chart" uri="{C3380CC4-5D6E-409C-BE32-E72D297353CC}">
              <c16:uniqueId val="{00000001-8D3C-4627-B8B7-5436F9F0C14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163.28</c:v>
                </c:pt>
                <c:pt idx="3">
                  <c:v>151.22999999999999</c:v>
                </c:pt>
                <c:pt idx="4">
                  <c:v>188.19</c:v>
                </c:pt>
              </c:numCache>
            </c:numRef>
          </c:val>
          <c:extLst>
            <c:ext xmlns:c16="http://schemas.microsoft.com/office/drawing/2014/chart" uri="{C3380CC4-5D6E-409C-BE32-E72D297353CC}">
              <c16:uniqueId val="{00000000-5C47-43C3-B5FC-7F550FB929C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96.14</c:v>
                </c:pt>
                <c:pt idx="3">
                  <c:v>95.6</c:v>
                </c:pt>
                <c:pt idx="4">
                  <c:v>93.57</c:v>
                </c:pt>
              </c:numCache>
            </c:numRef>
          </c:val>
          <c:smooth val="0"/>
          <c:extLst>
            <c:ext xmlns:c16="http://schemas.microsoft.com/office/drawing/2014/chart" uri="{C3380CC4-5D6E-409C-BE32-E72D297353CC}">
              <c16:uniqueId val="{00000001-5C47-43C3-B5FC-7F550FB929C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5.93</c:v>
                </c:pt>
                <c:pt idx="3">
                  <c:v>5.93</c:v>
                </c:pt>
                <c:pt idx="4">
                  <c:v>17.79</c:v>
                </c:pt>
              </c:numCache>
            </c:numRef>
          </c:val>
          <c:extLst>
            <c:ext xmlns:c16="http://schemas.microsoft.com/office/drawing/2014/chart" uri="{C3380CC4-5D6E-409C-BE32-E72D297353CC}">
              <c16:uniqueId val="{00000000-D5E4-44CD-8013-469A4E54633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33.75</c:v>
                </c:pt>
                <c:pt idx="3">
                  <c:v>36.21</c:v>
                </c:pt>
                <c:pt idx="4">
                  <c:v>39.69</c:v>
                </c:pt>
              </c:numCache>
            </c:numRef>
          </c:val>
          <c:smooth val="0"/>
          <c:extLst>
            <c:ext xmlns:c16="http://schemas.microsoft.com/office/drawing/2014/chart" uri="{C3380CC4-5D6E-409C-BE32-E72D297353CC}">
              <c16:uniqueId val="{00000001-D5E4-44CD-8013-469A4E54633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D4-483D-B2E7-19765E878B7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FD4-483D-B2E7-19765E878B7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8A3-40F6-B3E3-92FE7256D6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237</c:v>
                </c:pt>
                <c:pt idx="3">
                  <c:v>257.23</c:v>
                </c:pt>
                <c:pt idx="4">
                  <c:v>293.54000000000002</c:v>
                </c:pt>
              </c:numCache>
            </c:numRef>
          </c:val>
          <c:smooth val="0"/>
          <c:extLst>
            <c:ext xmlns:c16="http://schemas.microsoft.com/office/drawing/2014/chart" uri="{C3380CC4-5D6E-409C-BE32-E72D297353CC}">
              <c16:uniqueId val="{00000001-18A3-40F6-B3E3-92FE7256D6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2.8</c:v>
                </c:pt>
                <c:pt idx="3">
                  <c:v>6.42</c:v>
                </c:pt>
                <c:pt idx="4">
                  <c:v>32.43</c:v>
                </c:pt>
              </c:numCache>
            </c:numRef>
          </c:val>
          <c:extLst>
            <c:ext xmlns:c16="http://schemas.microsoft.com/office/drawing/2014/chart" uri="{C3380CC4-5D6E-409C-BE32-E72D297353CC}">
              <c16:uniqueId val="{00000000-8B5B-4B0E-91F2-0804B54447E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135.35</c:v>
                </c:pt>
                <c:pt idx="3">
                  <c:v>150.91999999999999</c:v>
                </c:pt>
                <c:pt idx="4">
                  <c:v>151.72</c:v>
                </c:pt>
              </c:numCache>
            </c:numRef>
          </c:val>
          <c:smooth val="0"/>
          <c:extLst>
            <c:ext xmlns:c16="http://schemas.microsoft.com/office/drawing/2014/chart" uri="{C3380CC4-5D6E-409C-BE32-E72D297353CC}">
              <c16:uniqueId val="{00000001-8B5B-4B0E-91F2-0804B54447E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1A7-4442-BABB-EB77D403037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782.91</c:v>
                </c:pt>
                <c:pt idx="3">
                  <c:v>783.21</c:v>
                </c:pt>
                <c:pt idx="4">
                  <c:v>902.04</c:v>
                </c:pt>
              </c:numCache>
            </c:numRef>
          </c:val>
          <c:smooth val="0"/>
          <c:extLst>
            <c:ext xmlns:c16="http://schemas.microsoft.com/office/drawing/2014/chart" uri="{C3380CC4-5D6E-409C-BE32-E72D297353CC}">
              <c16:uniqueId val="{00000001-D1A7-4442-BABB-EB77D403037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78.67</c:v>
                </c:pt>
                <c:pt idx="3">
                  <c:v>38.39</c:v>
                </c:pt>
                <c:pt idx="4">
                  <c:v>45.57</c:v>
                </c:pt>
              </c:numCache>
            </c:numRef>
          </c:val>
          <c:extLst>
            <c:ext xmlns:c16="http://schemas.microsoft.com/office/drawing/2014/chart" uri="{C3380CC4-5D6E-409C-BE32-E72D297353CC}">
              <c16:uniqueId val="{00000000-CA15-4A35-9403-B4B0B4C6501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49.38</c:v>
                </c:pt>
                <c:pt idx="3">
                  <c:v>48.53</c:v>
                </c:pt>
                <c:pt idx="4">
                  <c:v>46.11</c:v>
                </c:pt>
              </c:numCache>
            </c:numRef>
          </c:val>
          <c:smooth val="0"/>
          <c:extLst>
            <c:ext xmlns:c16="http://schemas.microsoft.com/office/drawing/2014/chart" uri="{C3380CC4-5D6E-409C-BE32-E72D297353CC}">
              <c16:uniqueId val="{00000001-CA15-4A35-9403-B4B0B4C6501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531.91</c:v>
                </c:pt>
                <c:pt idx="3">
                  <c:v>823.53</c:v>
                </c:pt>
                <c:pt idx="4">
                  <c:v>607.69000000000005</c:v>
                </c:pt>
              </c:numCache>
            </c:numRef>
          </c:val>
          <c:extLst>
            <c:ext xmlns:c16="http://schemas.microsoft.com/office/drawing/2014/chart" uri="{C3380CC4-5D6E-409C-BE32-E72D297353CC}">
              <c16:uniqueId val="{00000000-BDBB-4530-99C8-CCD3AB4F2A7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316.97000000000003</c:v>
                </c:pt>
                <c:pt idx="3">
                  <c:v>326.17</c:v>
                </c:pt>
                <c:pt idx="4">
                  <c:v>336.93</c:v>
                </c:pt>
              </c:numCache>
            </c:numRef>
          </c:val>
          <c:smooth val="0"/>
          <c:extLst>
            <c:ext xmlns:c16="http://schemas.microsoft.com/office/drawing/2014/chart" uri="{C3380CC4-5D6E-409C-BE32-E72D297353CC}">
              <c16:uniqueId val="{00000001-BDBB-4530-99C8-CCD3AB4F2A7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【93.47】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【881.57】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【339.86】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福島県　西会津町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個別排水処理</v>
      </c>
      <c r="Q8" s="65"/>
      <c r="R8" s="65"/>
      <c r="S8" s="65"/>
      <c r="T8" s="65"/>
      <c r="U8" s="65"/>
      <c r="V8" s="65"/>
      <c r="W8" s="65" t="str">
        <f>データ!L6</f>
        <v>L2</v>
      </c>
      <c r="X8" s="65"/>
      <c r="Y8" s="65"/>
      <c r="Z8" s="65"/>
      <c r="AA8" s="65"/>
      <c r="AB8" s="65"/>
      <c r="AC8" s="65"/>
      <c r="AD8" s="66" t="str">
        <f>データ!$M$6</f>
        <v>非設置</v>
      </c>
      <c r="AE8" s="66"/>
      <c r="AF8" s="66"/>
      <c r="AG8" s="66"/>
      <c r="AH8" s="66"/>
      <c r="AI8" s="66"/>
      <c r="AJ8" s="66"/>
      <c r="AK8" s="3"/>
      <c r="AL8" s="46">
        <f>データ!S6</f>
        <v>5694</v>
      </c>
      <c r="AM8" s="46"/>
      <c r="AN8" s="46"/>
      <c r="AO8" s="46"/>
      <c r="AP8" s="46"/>
      <c r="AQ8" s="46"/>
      <c r="AR8" s="46"/>
      <c r="AS8" s="46"/>
      <c r="AT8" s="45">
        <f>データ!T6</f>
        <v>298.18</v>
      </c>
      <c r="AU8" s="45"/>
      <c r="AV8" s="45"/>
      <c r="AW8" s="45"/>
      <c r="AX8" s="45"/>
      <c r="AY8" s="45"/>
      <c r="AZ8" s="45"/>
      <c r="BA8" s="45"/>
      <c r="BB8" s="45">
        <f>データ!U6</f>
        <v>19.100000000000001</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-83.41</v>
      </c>
      <c r="J10" s="45"/>
      <c r="K10" s="45"/>
      <c r="L10" s="45"/>
      <c r="M10" s="45"/>
      <c r="N10" s="45"/>
      <c r="O10" s="45"/>
      <c r="P10" s="45">
        <f>データ!P6</f>
        <v>0.04</v>
      </c>
      <c r="Q10" s="45"/>
      <c r="R10" s="45"/>
      <c r="S10" s="45"/>
      <c r="T10" s="45"/>
      <c r="U10" s="45"/>
      <c r="V10" s="45"/>
      <c r="W10" s="45">
        <f>データ!Q6</f>
        <v>100</v>
      </c>
      <c r="X10" s="45"/>
      <c r="Y10" s="45"/>
      <c r="Z10" s="45"/>
      <c r="AA10" s="45"/>
      <c r="AB10" s="45"/>
      <c r="AC10" s="45"/>
      <c r="AD10" s="46">
        <f>データ!R6</f>
        <v>4730</v>
      </c>
      <c r="AE10" s="46"/>
      <c r="AF10" s="46"/>
      <c r="AG10" s="46"/>
      <c r="AH10" s="46"/>
      <c r="AI10" s="46"/>
      <c r="AJ10" s="46"/>
      <c r="AK10" s="2"/>
      <c r="AL10" s="46">
        <f>データ!V6</f>
        <v>2</v>
      </c>
      <c r="AM10" s="46"/>
      <c r="AN10" s="46"/>
      <c r="AO10" s="46"/>
      <c r="AP10" s="46"/>
      <c r="AQ10" s="46"/>
      <c r="AR10" s="46"/>
      <c r="AS10" s="46"/>
      <c r="AT10" s="45">
        <f>データ!W6</f>
        <v>0.01</v>
      </c>
      <c r="AU10" s="45"/>
      <c r="AV10" s="45"/>
      <c r="AW10" s="45"/>
      <c r="AX10" s="45"/>
      <c r="AY10" s="45"/>
      <c r="AZ10" s="45"/>
      <c r="BA10" s="45"/>
      <c r="BB10" s="45">
        <f>データ!X6</f>
        <v>200</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112</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【93.47】</v>
      </c>
      <c r="F85" s="12" t="str">
        <f>データ!AT6</f>
        <v>【264.35】</v>
      </c>
      <c r="G85" s="12" t="str">
        <f>データ!BE6</f>
        <v>【155.91】</v>
      </c>
      <c r="H85" s="12" t="str">
        <f>データ!BP6</f>
        <v>【881.57】</v>
      </c>
      <c r="I85" s="12" t="str">
        <f>データ!CA6</f>
        <v>【46.46】</v>
      </c>
      <c r="J85" s="12" t="str">
        <f>データ!CL6</f>
        <v>【339.86】</v>
      </c>
      <c r="K85" s="12" t="str">
        <f>データ!CW6</f>
        <v>【45.78】</v>
      </c>
      <c r="L85" s="12" t="str">
        <f>データ!DH6</f>
        <v>【81.82】</v>
      </c>
      <c r="M85" s="12" t="str">
        <f>データ!DS6</f>
        <v>【39.37】</v>
      </c>
      <c r="N85" s="12" t="str">
        <f>データ!ED6</f>
        <v>【-】</v>
      </c>
      <c r="O85" s="12" t="str">
        <f>データ!EO6</f>
        <v>【-】</v>
      </c>
    </row>
  </sheetData>
  <sheetProtection algorithmName="SHA-512" hashValue="2iw0p/D7BKKxUv1rdqlsYq4321+0Bw3puPbTybPZTdt3HmG9K96oxW3zo3JBlnDJTGX4TmAEeULvWmb814bCrA==" saltValue="MO4e+5RZN0Nqj4DTMh0D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2022</v>
      </c>
      <c r="C6" s="19">
        <f t="shared" ref="C6:X6" si="3">C7</f>
        <v>74055</v>
      </c>
      <c r="D6" s="19">
        <f t="shared" si="3"/>
        <v>46</v>
      </c>
      <c r="E6" s="19">
        <f t="shared" si="3"/>
        <v>18</v>
      </c>
      <c r="F6" s="19">
        <f t="shared" si="3"/>
        <v>1</v>
      </c>
      <c r="G6" s="19">
        <f t="shared" si="3"/>
        <v>0</v>
      </c>
      <c r="H6" s="19" t="str">
        <f t="shared" si="3"/>
        <v>福島県　西会津町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-83.41</v>
      </c>
      <c r="P6" s="20">
        <f t="shared" si="3"/>
        <v>0.04</v>
      </c>
      <c r="Q6" s="20">
        <f t="shared" si="3"/>
        <v>100</v>
      </c>
      <c r="R6" s="20">
        <f t="shared" si="3"/>
        <v>4730</v>
      </c>
      <c r="S6" s="20">
        <f t="shared" si="3"/>
        <v>5694</v>
      </c>
      <c r="T6" s="20">
        <f t="shared" si="3"/>
        <v>298.18</v>
      </c>
      <c r="U6" s="20">
        <f t="shared" si="3"/>
        <v>19.100000000000001</v>
      </c>
      <c r="V6" s="20">
        <f t="shared" si="3"/>
        <v>2</v>
      </c>
      <c r="W6" s="20">
        <f t="shared" si="3"/>
        <v>0.01</v>
      </c>
      <c r="X6" s="20">
        <f t="shared" si="3"/>
        <v>200</v>
      </c>
      <c r="Y6" s="21" t="str">
        <f>IF(Y7="",NA(),Y7)</f>
        <v>-</v>
      </c>
      <c r="Z6" s="21" t="str">
        <f t="shared" ref="Z6:AH6" si="4">IF(Z7="",NA(),Z7)</f>
        <v>-</v>
      </c>
      <c r="AA6" s="21">
        <f t="shared" si="4"/>
        <v>163.28</v>
      </c>
      <c r="AB6" s="21">
        <f t="shared" si="4"/>
        <v>151.22999999999999</v>
      </c>
      <c r="AC6" s="21">
        <f t="shared" si="4"/>
        <v>188.19</v>
      </c>
      <c r="AD6" s="21" t="str">
        <f t="shared" si="4"/>
        <v>-</v>
      </c>
      <c r="AE6" s="21" t="str">
        <f t="shared" si="4"/>
        <v>-</v>
      </c>
      <c r="AF6" s="21">
        <f t="shared" si="4"/>
        <v>96.14</v>
      </c>
      <c r="AG6" s="21">
        <f t="shared" si="4"/>
        <v>95.6</v>
      </c>
      <c r="AH6" s="21">
        <f t="shared" si="4"/>
        <v>93.57</v>
      </c>
      <c r="AI6" s="20" t="str">
        <f>IF(AI7="","",IF(AI7="-","【-】","【"&amp;SUBSTITUTE(TEXT(AI7,"#,##0.00"),"-","△")&amp;"】"))</f>
        <v>【93.47】</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237</v>
      </c>
      <c r="AR6" s="21">
        <f t="shared" si="5"/>
        <v>257.23</v>
      </c>
      <c r="AS6" s="21">
        <f t="shared" si="5"/>
        <v>293.54000000000002</v>
      </c>
      <c r="AT6" s="20" t="str">
        <f>IF(AT7="","",IF(AT7="-","【-】","【"&amp;SUBSTITUTE(TEXT(AT7,"#,##0.00"),"-","△")&amp;"】"))</f>
        <v>【264.35】</v>
      </c>
      <c r="AU6" s="21" t="str">
        <f>IF(AU7="",NA(),AU7)</f>
        <v>-</v>
      </c>
      <c r="AV6" s="21" t="str">
        <f t="shared" ref="AV6:BD6" si="6">IF(AV7="",NA(),AV7)</f>
        <v>-</v>
      </c>
      <c r="AW6" s="21">
        <f t="shared" si="6"/>
        <v>2.8</v>
      </c>
      <c r="AX6" s="21">
        <f t="shared" si="6"/>
        <v>6.42</v>
      </c>
      <c r="AY6" s="21">
        <f t="shared" si="6"/>
        <v>32.43</v>
      </c>
      <c r="AZ6" s="21" t="str">
        <f t="shared" si="6"/>
        <v>-</v>
      </c>
      <c r="BA6" s="21" t="str">
        <f t="shared" si="6"/>
        <v>-</v>
      </c>
      <c r="BB6" s="21">
        <f t="shared" si="6"/>
        <v>135.35</v>
      </c>
      <c r="BC6" s="21">
        <f t="shared" si="6"/>
        <v>150.91999999999999</v>
      </c>
      <c r="BD6" s="21">
        <f t="shared" si="6"/>
        <v>151.72</v>
      </c>
      <c r="BE6" s="20" t="str">
        <f>IF(BE7="","",IF(BE7="-","【-】","【"&amp;SUBSTITUTE(TEXT(BE7,"#,##0.00"),"-","△")&amp;"】"))</f>
        <v>【155.91】</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782.91</v>
      </c>
      <c r="BN6" s="21">
        <f t="shared" si="7"/>
        <v>783.21</v>
      </c>
      <c r="BO6" s="21">
        <f t="shared" si="7"/>
        <v>902.04</v>
      </c>
      <c r="BP6" s="20" t="str">
        <f>IF(BP7="","",IF(BP7="-","【-】","【"&amp;SUBSTITUTE(TEXT(BP7,"#,##0.00"),"-","△")&amp;"】"))</f>
        <v>【881.57】</v>
      </c>
      <c r="BQ6" s="21" t="str">
        <f>IF(BQ7="",NA(),BQ7)</f>
        <v>-</v>
      </c>
      <c r="BR6" s="21" t="str">
        <f t="shared" ref="BR6:BZ6" si="8">IF(BR7="",NA(),BR7)</f>
        <v>-</v>
      </c>
      <c r="BS6" s="21">
        <f t="shared" si="8"/>
        <v>78.67</v>
      </c>
      <c r="BT6" s="21">
        <f t="shared" si="8"/>
        <v>38.39</v>
      </c>
      <c r="BU6" s="21">
        <f t="shared" si="8"/>
        <v>45.57</v>
      </c>
      <c r="BV6" s="21" t="str">
        <f t="shared" si="8"/>
        <v>-</v>
      </c>
      <c r="BW6" s="21" t="str">
        <f t="shared" si="8"/>
        <v>-</v>
      </c>
      <c r="BX6" s="21">
        <f t="shared" si="8"/>
        <v>49.38</v>
      </c>
      <c r="BY6" s="21">
        <f t="shared" si="8"/>
        <v>48.53</v>
      </c>
      <c r="BZ6" s="21">
        <f t="shared" si="8"/>
        <v>46.11</v>
      </c>
      <c r="CA6" s="20" t="str">
        <f>IF(CA7="","",IF(CA7="-","【-】","【"&amp;SUBSTITUTE(TEXT(CA7,"#,##0.00"),"-","△")&amp;"】"))</f>
        <v>【46.46】</v>
      </c>
      <c r="CB6" s="21" t="str">
        <f>IF(CB7="",NA(),CB7)</f>
        <v>-</v>
      </c>
      <c r="CC6" s="21" t="str">
        <f t="shared" ref="CC6:CK6" si="9">IF(CC7="",NA(),CC7)</f>
        <v>-</v>
      </c>
      <c r="CD6" s="21">
        <f t="shared" si="9"/>
        <v>531.91</v>
      </c>
      <c r="CE6" s="21">
        <f t="shared" si="9"/>
        <v>823.53</v>
      </c>
      <c r="CF6" s="21">
        <f t="shared" si="9"/>
        <v>607.69000000000005</v>
      </c>
      <c r="CG6" s="21" t="str">
        <f t="shared" si="9"/>
        <v>-</v>
      </c>
      <c r="CH6" s="21" t="str">
        <f t="shared" si="9"/>
        <v>-</v>
      </c>
      <c r="CI6" s="21">
        <f t="shared" si="9"/>
        <v>316.97000000000003</v>
      </c>
      <c r="CJ6" s="21">
        <f t="shared" si="9"/>
        <v>326.17</v>
      </c>
      <c r="CK6" s="21">
        <f t="shared" si="9"/>
        <v>336.93</v>
      </c>
      <c r="CL6" s="20" t="str">
        <f>IF(CL7="","",IF(CL7="-","【-】","【"&amp;SUBSTITUTE(TEXT(CL7,"#,##0.00"),"-","△")&amp;"】"))</f>
        <v>【339.86】</v>
      </c>
      <c r="CM6" s="21" t="str">
        <f>IF(CM7="",NA(),CM7)</f>
        <v>-</v>
      </c>
      <c r="CN6" s="21" t="str">
        <f t="shared" ref="CN6:CV6" si="10">IF(CN7="",NA(),CN7)</f>
        <v>-</v>
      </c>
      <c r="CO6" s="21">
        <f t="shared" si="10"/>
        <v>33.33</v>
      </c>
      <c r="CP6" s="21">
        <f t="shared" si="10"/>
        <v>33.33</v>
      </c>
      <c r="CQ6" s="21">
        <f t="shared" si="10"/>
        <v>33.33</v>
      </c>
      <c r="CR6" s="21" t="str">
        <f t="shared" si="10"/>
        <v>-</v>
      </c>
      <c r="CS6" s="21" t="str">
        <f t="shared" si="10"/>
        <v>-</v>
      </c>
      <c r="CT6" s="21">
        <f t="shared" si="10"/>
        <v>46.36</v>
      </c>
      <c r="CU6" s="21">
        <f t="shared" si="10"/>
        <v>46.45</v>
      </c>
      <c r="CV6" s="21">
        <f t="shared" si="10"/>
        <v>45.36</v>
      </c>
      <c r="CW6" s="20" t="str">
        <f>IF(CW7="","",IF(CW7="-","【-】","【"&amp;SUBSTITUTE(TEXT(CW7,"#,##0.00"),"-","△")&amp;"】"))</f>
        <v>【45.78】</v>
      </c>
      <c r="CX6" s="21" t="str">
        <f>IF(CX7="",NA(),CX7)</f>
        <v>-</v>
      </c>
      <c r="CY6" s="21" t="str">
        <f t="shared" ref="CY6:DG6" si="11">IF(CY7="",NA(),CY7)</f>
        <v>-</v>
      </c>
      <c r="CZ6" s="21">
        <f t="shared" si="11"/>
        <v>100</v>
      </c>
      <c r="DA6" s="21">
        <f t="shared" si="11"/>
        <v>100</v>
      </c>
      <c r="DB6" s="21">
        <f t="shared" si="11"/>
        <v>100</v>
      </c>
      <c r="DC6" s="21" t="str">
        <f t="shared" si="11"/>
        <v>-</v>
      </c>
      <c r="DD6" s="21" t="str">
        <f t="shared" si="11"/>
        <v>-</v>
      </c>
      <c r="DE6" s="21">
        <f t="shared" si="11"/>
        <v>83.08</v>
      </c>
      <c r="DF6" s="21">
        <f t="shared" si="11"/>
        <v>82.61</v>
      </c>
      <c r="DG6" s="21">
        <f t="shared" si="11"/>
        <v>82.21</v>
      </c>
      <c r="DH6" s="20" t="str">
        <f>IF(DH7="","",IF(DH7="-","【-】","【"&amp;SUBSTITUTE(TEXT(DH7,"#,##0.00"),"-","△")&amp;"】"))</f>
        <v>【81.82】</v>
      </c>
      <c r="DI6" s="21" t="str">
        <f>IF(DI7="",NA(),DI7)</f>
        <v>-</v>
      </c>
      <c r="DJ6" s="21" t="str">
        <f t="shared" ref="DJ6:DR6" si="12">IF(DJ7="",NA(),DJ7)</f>
        <v>-</v>
      </c>
      <c r="DK6" s="21">
        <f t="shared" si="12"/>
        <v>5.93</v>
      </c>
      <c r="DL6" s="21">
        <f t="shared" si="12"/>
        <v>5.93</v>
      </c>
      <c r="DM6" s="21">
        <f t="shared" si="12"/>
        <v>17.79</v>
      </c>
      <c r="DN6" s="21" t="str">
        <f t="shared" si="12"/>
        <v>-</v>
      </c>
      <c r="DO6" s="21" t="str">
        <f t="shared" si="12"/>
        <v>-</v>
      </c>
      <c r="DP6" s="21">
        <f t="shared" si="12"/>
        <v>33.75</v>
      </c>
      <c r="DQ6" s="21">
        <f t="shared" si="12"/>
        <v>36.21</v>
      </c>
      <c r="DR6" s="21">
        <f t="shared" si="12"/>
        <v>39.69</v>
      </c>
      <c r="DS6" s="20" t="str">
        <f>IF(DS7="","",IF(DS7="-","【-】","【"&amp;SUBSTITUTE(TEXT(DS7,"#,##0.00"),"-","△")&amp;"】"))</f>
        <v>【39.37】</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2022</v>
      </c>
      <c r="C7" s="23">
        <v>74055</v>
      </c>
      <c r="D7" s="23">
        <v>46</v>
      </c>
      <c r="E7" s="23">
        <v>18</v>
      </c>
      <c r="F7" s="23">
        <v>1</v>
      </c>
      <c r="G7" s="23">
        <v>0</v>
      </c>
      <c r="H7" s="23" t="s">
        <v>95</v>
      </c>
      <c r="I7" s="23" t="s">
        <v>96</v>
      </c>
      <c r="J7" s="23" t="s">
        <v>97</v>
      </c>
      <c r="K7" s="23" t="s">
        <v>98</v>
      </c>
      <c r="L7" s="23" t="s">
        <v>99</v>
      </c>
      <c r="M7" s="23" t="s">
        <v>100</v>
      </c>
      <c r="N7" s="24" t="s">
        <v>101</v>
      </c>
      <c r="O7" s="24">
        <v>-83.41</v>
      </c>
      <c r="P7" s="24">
        <v>0.04</v>
      </c>
      <c r="Q7" s="24">
        <v>100</v>
      </c>
      <c r="R7" s="24">
        <v>4730</v>
      </c>
      <c r="S7" s="24">
        <v>5694</v>
      </c>
      <c r="T7" s="24">
        <v>298.18</v>
      </c>
      <c r="U7" s="24">
        <v>19.100000000000001</v>
      </c>
      <c r="V7" s="24">
        <v>2</v>
      </c>
      <c r="W7" s="24">
        <v>0.01</v>
      </c>
      <c r="X7" s="24">
        <v>200</v>
      </c>
      <c r="Y7" s="24" t="s">
        <v>101</v>
      </c>
      <c r="Z7" s="24" t="s">
        <v>101</v>
      </c>
      <c r="AA7" s="24">
        <v>163.28</v>
      </c>
      <c r="AB7" s="24">
        <v>151.22999999999999</v>
      </c>
      <c r="AC7" s="24">
        <v>188.19</v>
      </c>
      <c r="AD7" s="24" t="s">
        <v>101</v>
      </c>
      <c r="AE7" s="24" t="s">
        <v>101</v>
      </c>
      <c r="AF7" s="24">
        <v>96.14</v>
      </c>
      <c r="AG7" s="24">
        <v>95.6</v>
      </c>
      <c r="AH7" s="24">
        <v>93.57</v>
      </c>
      <c r="AI7" s="24">
        <v>93.47</v>
      </c>
      <c r="AJ7" s="24" t="s">
        <v>101</v>
      </c>
      <c r="AK7" s="24" t="s">
        <v>101</v>
      </c>
      <c r="AL7" s="24">
        <v>0</v>
      </c>
      <c r="AM7" s="24">
        <v>0</v>
      </c>
      <c r="AN7" s="24">
        <v>0</v>
      </c>
      <c r="AO7" s="24" t="s">
        <v>101</v>
      </c>
      <c r="AP7" s="24" t="s">
        <v>101</v>
      </c>
      <c r="AQ7" s="24">
        <v>237</v>
      </c>
      <c r="AR7" s="24">
        <v>257.23</v>
      </c>
      <c r="AS7" s="24">
        <v>293.54000000000002</v>
      </c>
      <c r="AT7" s="24">
        <v>264.35000000000002</v>
      </c>
      <c r="AU7" s="24" t="s">
        <v>101</v>
      </c>
      <c r="AV7" s="24" t="s">
        <v>101</v>
      </c>
      <c r="AW7" s="24">
        <v>2.8</v>
      </c>
      <c r="AX7" s="24">
        <v>6.42</v>
      </c>
      <c r="AY7" s="24">
        <v>32.43</v>
      </c>
      <c r="AZ7" s="24" t="s">
        <v>101</v>
      </c>
      <c r="BA7" s="24" t="s">
        <v>101</v>
      </c>
      <c r="BB7" s="24">
        <v>135.35</v>
      </c>
      <c r="BC7" s="24">
        <v>150.91999999999999</v>
      </c>
      <c r="BD7" s="24">
        <v>151.72</v>
      </c>
      <c r="BE7" s="24">
        <v>155.91</v>
      </c>
      <c r="BF7" s="24" t="s">
        <v>101</v>
      </c>
      <c r="BG7" s="24" t="s">
        <v>101</v>
      </c>
      <c r="BH7" s="24">
        <v>0</v>
      </c>
      <c r="BI7" s="24">
        <v>0</v>
      </c>
      <c r="BJ7" s="24">
        <v>0</v>
      </c>
      <c r="BK7" s="24" t="s">
        <v>101</v>
      </c>
      <c r="BL7" s="24" t="s">
        <v>101</v>
      </c>
      <c r="BM7" s="24">
        <v>782.91</v>
      </c>
      <c r="BN7" s="24">
        <v>783.21</v>
      </c>
      <c r="BO7" s="24">
        <v>902.04</v>
      </c>
      <c r="BP7" s="24">
        <v>881.57</v>
      </c>
      <c r="BQ7" s="24" t="s">
        <v>101</v>
      </c>
      <c r="BR7" s="24" t="s">
        <v>101</v>
      </c>
      <c r="BS7" s="24">
        <v>78.67</v>
      </c>
      <c r="BT7" s="24">
        <v>38.39</v>
      </c>
      <c r="BU7" s="24">
        <v>45.57</v>
      </c>
      <c r="BV7" s="24" t="s">
        <v>101</v>
      </c>
      <c r="BW7" s="24" t="s">
        <v>101</v>
      </c>
      <c r="BX7" s="24">
        <v>49.38</v>
      </c>
      <c r="BY7" s="24">
        <v>48.53</v>
      </c>
      <c r="BZ7" s="24">
        <v>46.11</v>
      </c>
      <c r="CA7" s="24">
        <v>46.46</v>
      </c>
      <c r="CB7" s="24" t="s">
        <v>101</v>
      </c>
      <c r="CC7" s="24" t="s">
        <v>101</v>
      </c>
      <c r="CD7" s="24">
        <v>531.91</v>
      </c>
      <c r="CE7" s="24">
        <v>823.53</v>
      </c>
      <c r="CF7" s="24">
        <v>607.69000000000005</v>
      </c>
      <c r="CG7" s="24" t="s">
        <v>101</v>
      </c>
      <c r="CH7" s="24" t="s">
        <v>101</v>
      </c>
      <c r="CI7" s="24">
        <v>316.97000000000003</v>
      </c>
      <c r="CJ7" s="24">
        <v>326.17</v>
      </c>
      <c r="CK7" s="24">
        <v>336.93</v>
      </c>
      <c r="CL7" s="24">
        <v>339.86</v>
      </c>
      <c r="CM7" s="24" t="s">
        <v>101</v>
      </c>
      <c r="CN7" s="24" t="s">
        <v>101</v>
      </c>
      <c r="CO7" s="24">
        <v>33.33</v>
      </c>
      <c r="CP7" s="24">
        <v>33.33</v>
      </c>
      <c r="CQ7" s="24">
        <v>33.33</v>
      </c>
      <c r="CR7" s="24" t="s">
        <v>101</v>
      </c>
      <c r="CS7" s="24" t="s">
        <v>101</v>
      </c>
      <c r="CT7" s="24">
        <v>46.36</v>
      </c>
      <c r="CU7" s="24">
        <v>46.45</v>
      </c>
      <c r="CV7" s="24">
        <v>45.36</v>
      </c>
      <c r="CW7" s="24">
        <v>45.78</v>
      </c>
      <c r="CX7" s="24" t="s">
        <v>101</v>
      </c>
      <c r="CY7" s="24" t="s">
        <v>101</v>
      </c>
      <c r="CZ7" s="24">
        <v>100</v>
      </c>
      <c r="DA7" s="24">
        <v>100</v>
      </c>
      <c r="DB7" s="24">
        <v>100</v>
      </c>
      <c r="DC7" s="24" t="s">
        <v>101</v>
      </c>
      <c r="DD7" s="24" t="s">
        <v>101</v>
      </c>
      <c r="DE7" s="24">
        <v>83.08</v>
      </c>
      <c r="DF7" s="24">
        <v>82.61</v>
      </c>
      <c r="DG7" s="24">
        <v>82.21</v>
      </c>
      <c r="DH7" s="24">
        <v>81.819999999999993</v>
      </c>
      <c r="DI7" s="24" t="s">
        <v>101</v>
      </c>
      <c r="DJ7" s="24" t="s">
        <v>101</v>
      </c>
      <c r="DK7" s="24">
        <v>5.93</v>
      </c>
      <c r="DL7" s="24">
        <v>5.93</v>
      </c>
      <c r="DM7" s="24">
        <v>17.79</v>
      </c>
      <c r="DN7" s="24" t="s">
        <v>101</v>
      </c>
      <c r="DO7" s="24" t="s">
        <v>101</v>
      </c>
      <c r="DP7" s="24">
        <v>33.75</v>
      </c>
      <c r="DQ7" s="24">
        <v>36.21</v>
      </c>
      <c r="DR7" s="24">
        <v>39.69</v>
      </c>
      <c r="DS7" s="24">
        <v>39.369999999999997</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107</v>
      </c>
    </row>
    <row r="12" spans="1:148" x14ac:dyDescent="0.2">
      <c r="B12">
        <v>1</v>
      </c>
      <c r="C12">
        <v>1</v>
      </c>
      <c r="D12">
        <v>2</v>
      </c>
      <c r="E12">
        <v>3</v>
      </c>
      <c r="F12">
        <v>4</v>
      </c>
      <c r="G12" t="s">
        <v>108</v>
      </c>
    </row>
    <row r="13" spans="1:148" x14ac:dyDescent="0.2">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cl178</cp:lastModifiedBy>
  <cp:lastPrinted>2024-02-07T06:58:07Z</cp:lastPrinted>
  <dcterms:created xsi:type="dcterms:W3CDTF">2023-12-12T01:08:40Z</dcterms:created>
  <dcterms:modified xsi:type="dcterms:W3CDTF">2024-02-07T06:58:08Z</dcterms:modified>
  <cp:category/>
</cp:coreProperties>
</file>