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92.168.104.7\files\08_建設水道課\上下水道係\■調査回答\R5年度\R6.1.18依頼（経営比較分析表_R4決算）\回答\"/>
    </mc:Choice>
  </mc:AlternateContent>
  <xr:revisionPtr revIDLastSave="0" documentId="13_ncr:1_{A86BCDAB-E09C-4CC7-B7AC-E2A7D8E3075D}" xr6:coauthVersionLast="47" xr6:coauthVersionMax="47" xr10:uidLastSave="{00000000-0000-0000-0000-000000000000}"/>
  <workbookProtection workbookAlgorithmName="SHA-512" workbookHashValue="cTbwHBQ9p0goQD4gnlwdrbb7nGbsQMIVFbl8OIYc6hf2cF4rVziCYAmt0EYyFQBeaPDis4krTSzDwz5+Pwjnhg==" workbookSaltValue="+ChKDNYpuIs4vvYwP1vYGw=="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U6" i="5"/>
  <c r="BB8" i="4" s="1"/>
  <c r="T6" i="5"/>
  <c r="AT8" i="4" s="1"/>
  <c r="S6" i="5"/>
  <c r="AL8" i="4" s="1"/>
  <c r="R6" i="5"/>
  <c r="AD10" i="4" s="1"/>
  <c r="Q6" i="5"/>
  <c r="P6" i="5"/>
  <c r="P10" i="4" s="1"/>
  <c r="O6" i="5"/>
  <c r="N6" i="5"/>
  <c r="B10" i="4" s="1"/>
  <c r="M6" i="5"/>
  <c r="AD8" i="4" s="1"/>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I85" i="4"/>
  <c r="H85" i="4"/>
  <c r="G85" i="4"/>
  <c r="BB10" i="4"/>
  <c r="AL10" i="4"/>
  <c r="W10" i="4"/>
  <c r="I10" i="4"/>
  <c r="W8" i="4"/>
  <c r="B8" i="4"/>
  <c r="B6" i="4"/>
</calcChain>
</file>

<file path=xl/sharedStrings.xml><?xml version="1.0" encoding="utf-8"?>
<sst xmlns="http://schemas.openxmlformats.org/spreadsheetml/2006/main" count="289" uniqueCount="117">
  <si>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</si>
  <si>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</si>
  <si>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</si>
  <si>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</si>
  <si>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</si>
  <si>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</si>
  <si>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</si>
  <si>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</si>
  <si>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</si>
  <si>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</si>
  <si>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</si>
  <si>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</si>
  <si>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</si>
  <si>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</si>
  <si>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</si>
  <si>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</si>
  <si>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</si>
  <si>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</si>
  <si>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</si>
  <si>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</si>
  <si>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</si>
  <si>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</si>
  <si>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</si>
  <si>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</si>
  <si>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</si>
  <si>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</si>
  <si>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</si>
  <si>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</si>
  <si>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</si>
  <si>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</si>
  <si>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</si>
  <si>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</si>
  <si>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</si>
  <si>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</si>
  <si>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</si>
  <si>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</si>
  <si>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</si>
  <si>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</si>
  <si>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</si>
  <si>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</si>
  <si>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</si>
  <si>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</si>
  <si>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</si>
  <si>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</si>
  <si>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</si>
  <si>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</si>
  <si>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</si>
  <si>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</si>
  <si>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</si>
  <si>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</si>
  <si>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</si>
  <si>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</si>
  <si>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</si>
  <si>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</si>
  <si>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</si>
  <si>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</si>
  <si>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</si>
  <si>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</si>
  <si>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</si>
  <si>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</si>
  <si>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</si>
  <si>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</si>
  <si>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</si>
  <si>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</si>
  <si>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</si>
  <si>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</si>
  <si>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</si>
  <si>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</si>
  <si>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</si>
  <si>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</si>
  <si>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</si>
  <si>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</si>
  <si>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</si>
  <si>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</si>
  <si>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</si>
  <si>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</si>
  <si>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</si>
  <si>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</si>
  <si>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</si>
  <si>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</si>
  <si>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</si>
  <si>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</si>
  <si>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</si>
  <si>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</si>
  <si>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</si>
  <si>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</si>
  <si>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</si>
  <si>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</si>
  <si>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</si>
  <si>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</si>
  <si>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</si>
  <si>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</si>
  <si>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</si>
  <si>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</si>
  <si>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</si>
  <si>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</si>
  <si>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西会津町</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</si>
  <si>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</si>
  <si>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</si>
  <si>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</si>
  <si>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</si>
  <si>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</si>
  <si>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</si>
  <si>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</si>
  <si>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</si>
  <si>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</si>
  <si>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</si>
  <si>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</si>
  <si>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</si>
  <si>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</si>
  <si>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</si>
  <si>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</si>
  <si>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</si>
  <si>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</si>
  <si>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浄化槽整備という性質上、設置即接続となる場合が大多数であり、接続率上の問題はないが、行政面積の広い当町では、点在する浄化槽の維持管理が割高となることから汚水処理原価が高くなるため、引き続き経費削減に向け、鋭意努めていく。
　今後も浄化槽整備事業は継続する見込みであるため、中・長期的な視点からみても収支バランス上、一般会計からの繰り入れが必要である。</t>
    <phoneticPr fontId="4"/>
  </si>
  <si>
    <t>　特定地域生活排水処理事業については、平成16年度より事業を実施し、令和4年度末現在359基を整備した。平成11年度に整備した個別排水処理事業2基と合わせ、同一会計で処理を行っている。
　令和2年度より、健全な経営状態を目指し財務管理の明確化を図ることを目的として、地方公営企業法適用へと移行した。
　各指標の特徴としては、汚水処理費が高額であり現在の使用料では賄いきれないため、汚水処理原価が平均値よりも高い値となり、経費回収率が低い状態となっている。これは、事業対象の処理区域を下水道事業と農業集落排水処理事業以外の区域としているため、行政面積の広い本町においては、各所に点在する浄化槽の効率的な維持管理が困難であり、経費が割高となることが主な要因である。
　資本費では、平成28年度末で下水道等事業、農業集落排水処理事業における処理面積拡張事業が概成し、汚水処理施設の新規設置は浄化槽事業のみとなることから、引き続き浄化槽設置事業は継続していく見込みである。</t>
    <rPh sb="277" eb="279">
      <t>ホンチョウ</t>
    </rPh>
    <phoneticPr fontId="4"/>
  </si>
  <si>
    <t>　本事業は平成16年度開始であり、浄化槽施設の老朽化までは猶予があることから、当面は通常の保守点検管理業務の中で修繕等に努めていく。</t>
    <rPh sb="54" eb="55">
      <t>ナカ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</si>
</sst>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554-4F39-8156-B4FD8F55D44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A554-4F39-8156-B4FD8F55D44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45.37</c:v>
                </c:pt>
                <c:pt idx="3">
                  <c:v>45.67</c:v>
                </c:pt>
                <c:pt idx="4">
                  <c:v>46.27</c:v>
                </c:pt>
              </c:numCache>
            </c:numRef>
          </c:val>
          <c:extLst>
            <c:ext xmlns:c16="http://schemas.microsoft.com/office/drawing/2014/chart" uri="{C3380CC4-5D6E-409C-BE32-E72D297353CC}">
              <c16:uniqueId val="{00000000-0639-4E5C-A115-A1087F27FA0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58.19</c:v>
                </c:pt>
                <c:pt idx="3">
                  <c:v>56.52</c:v>
                </c:pt>
                <c:pt idx="4">
                  <c:v>88.45</c:v>
                </c:pt>
              </c:numCache>
            </c:numRef>
          </c:val>
          <c:smooth val="0"/>
          <c:extLst>
            <c:ext xmlns:c16="http://schemas.microsoft.com/office/drawing/2014/chart" uri="{C3380CC4-5D6E-409C-BE32-E72D297353CC}">
              <c16:uniqueId val="{00000001-0639-4E5C-A115-A1087F27FA0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100</c:v>
                </c:pt>
                <c:pt idx="3">
                  <c:v>100</c:v>
                </c:pt>
                <c:pt idx="4">
                  <c:v>100</c:v>
                </c:pt>
              </c:numCache>
            </c:numRef>
          </c:val>
          <c:extLst>
            <c:ext xmlns:c16="http://schemas.microsoft.com/office/drawing/2014/chart" uri="{C3380CC4-5D6E-409C-BE32-E72D297353CC}">
              <c16:uniqueId val="{00000000-88F6-4C5C-8D00-520F49232E0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87.8</c:v>
                </c:pt>
                <c:pt idx="3">
                  <c:v>88.43</c:v>
                </c:pt>
                <c:pt idx="4">
                  <c:v>90.34</c:v>
                </c:pt>
              </c:numCache>
            </c:numRef>
          </c:val>
          <c:smooth val="0"/>
          <c:extLst>
            <c:ext xmlns:c16="http://schemas.microsoft.com/office/drawing/2014/chart" uri="{C3380CC4-5D6E-409C-BE32-E72D297353CC}">
              <c16:uniqueId val="{00000001-88F6-4C5C-8D00-520F49232E0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100.74</c:v>
                </c:pt>
                <c:pt idx="3">
                  <c:v>104.12</c:v>
                </c:pt>
                <c:pt idx="4">
                  <c:v>102.84</c:v>
                </c:pt>
              </c:numCache>
            </c:numRef>
          </c:val>
          <c:extLst>
            <c:ext xmlns:c16="http://schemas.microsoft.com/office/drawing/2014/chart" uri="{C3380CC4-5D6E-409C-BE32-E72D297353CC}">
              <c16:uniqueId val="{00000000-FFCA-4953-B89E-504CAEAA961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99.03</c:v>
                </c:pt>
                <c:pt idx="3">
                  <c:v>100.41</c:v>
                </c:pt>
                <c:pt idx="4">
                  <c:v>100.17</c:v>
                </c:pt>
              </c:numCache>
            </c:numRef>
          </c:val>
          <c:smooth val="0"/>
          <c:extLst>
            <c:ext xmlns:c16="http://schemas.microsoft.com/office/drawing/2014/chart" uri="{C3380CC4-5D6E-409C-BE32-E72D297353CC}">
              <c16:uniqueId val="{00000001-FFCA-4953-B89E-504CAEAA961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4.18</c:v>
                </c:pt>
                <c:pt idx="3">
                  <c:v>8.16</c:v>
                </c:pt>
                <c:pt idx="4">
                  <c:v>11.91</c:v>
                </c:pt>
              </c:numCache>
            </c:numRef>
          </c:val>
          <c:extLst>
            <c:ext xmlns:c16="http://schemas.microsoft.com/office/drawing/2014/chart" uri="{C3380CC4-5D6E-409C-BE32-E72D297353CC}">
              <c16:uniqueId val="{00000000-D7E8-4190-90B3-A79C3D9DEF1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15.74</c:v>
                </c:pt>
                <c:pt idx="3">
                  <c:v>21.02</c:v>
                </c:pt>
                <c:pt idx="4">
                  <c:v>24.31</c:v>
                </c:pt>
              </c:numCache>
            </c:numRef>
          </c:val>
          <c:smooth val="0"/>
          <c:extLst>
            <c:ext xmlns:c16="http://schemas.microsoft.com/office/drawing/2014/chart" uri="{C3380CC4-5D6E-409C-BE32-E72D297353CC}">
              <c16:uniqueId val="{00000001-D7E8-4190-90B3-A79C3D9DEF1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525-4260-A7C6-85506343D15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525-4260-A7C6-85506343D15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1CD8-4E02-9125-C9EEAD3D356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74.239999999999995</c:v>
                </c:pt>
                <c:pt idx="3">
                  <c:v>83.92</c:v>
                </c:pt>
                <c:pt idx="4">
                  <c:v>89.31</c:v>
                </c:pt>
              </c:numCache>
            </c:numRef>
          </c:val>
          <c:smooth val="0"/>
          <c:extLst>
            <c:ext xmlns:c16="http://schemas.microsoft.com/office/drawing/2014/chart" uri="{C3380CC4-5D6E-409C-BE32-E72D297353CC}">
              <c16:uniqueId val="{00000001-1CD8-4E02-9125-C9EEAD3D356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60.8</c:v>
                </c:pt>
                <c:pt idx="3">
                  <c:v>81.89</c:v>
                </c:pt>
                <c:pt idx="4">
                  <c:v>72.209999999999994</c:v>
                </c:pt>
              </c:numCache>
            </c:numRef>
          </c:val>
          <c:extLst>
            <c:ext xmlns:c16="http://schemas.microsoft.com/office/drawing/2014/chart" uri="{C3380CC4-5D6E-409C-BE32-E72D297353CC}">
              <c16:uniqueId val="{00000000-9782-46A1-BE12-07923A5E479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100.47</c:v>
                </c:pt>
                <c:pt idx="3">
                  <c:v>122.71</c:v>
                </c:pt>
                <c:pt idx="4">
                  <c:v>138.19999999999999</c:v>
                </c:pt>
              </c:numCache>
            </c:numRef>
          </c:val>
          <c:smooth val="0"/>
          <c:extLst>
            <c:ext xmlns:c16="http://schemas.microsoft.com/office/drawing/2014/chart" uri="{C3380CC4-5D6E-409C-BE32-E72D297353CC}">
              <c16:uniqueId val="{00000001-9782-46A1-BE12-07923A5E479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8D8B-480F-94AC-D287D847BD5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294.27</c:v>
                </c:pt>
                <c:pt idx="3">
                  <c:v>294.08999999999997</c:v>
                </c:pt>
                <c:pt idx="4">
                  <c:v>294.08999999999997</c:v>
                </c:pt>
              </c:numCache>
            </c:numRef>
          </c:val>
          <c:smooth val="0"/>
          <c:extLst>
            <c:ext xmlns:c16="http://schemas.microsoft.com/office/drawing/2014/chart" uri="{C3380CC4-5D6E-409C-BE32-E72D297353CC}">
              <c16:uniqueId val="{00000001-8D8B-480F-94AC-D287D847BD5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38.85</c:v>
                </c:pt>
                <c:pt idx="3">
                  <c:v>40.32</c:v>
                </c:pt>
                <c:pt idx="4">
                  <c:v>41.79</c:v>
                </c:pt>
              </c:numCache>
            </c:numRef>
          </c:val>
          <c:extLst>
            <c:ext xmlns:c16="http://schemas.microsoft.com/office/drawing/2014/chart" uri="{C3380CC4-5D6E-409C-BE32-E72D297353CC}">
              <c16:uniqueId val="{00000000-D7AF-448C-AC49-E6D98346A80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60.59</c:v>
                </c:pt>
                <c:pt idx="3">
                  <c:v>60</c:v>
                </c:pt>
                <c:pt idx="4">
                  <c:v>59.01</c:v>
                </c:pt>
              </c:numCache>
            </c:numRef>
          </c:val>
          <c:smooth val="0"/>
          <c:extLst>
            <c:ext xmlns:c16="http://schemas.microsoft.com/office/drawing/2014/chart" uri="{C3380CC4-5D6E-409C-BE32-E72D297353CC}">
              <c16:uniqueId val="{00000001-D7AF-448C-AC49-E6D98346A80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625.83000000000004</c:v>
                </c:pt>
                <c:pt idx="3">
                  <c:v>601.26</c:v>
                </c:pt>
                <c:pt idx="4">
                  <c:v>589.69000000000005</c:v>
                </c:pt>
              </c:numCache>
            </c:numRef>
          </c:val>
          <c:extLst>
            <c:ext xmlns:c16="http://schemas.microsoft.com/office/drawing/2014/chart" uri="{C3380CC4-5D6E-409C-BE32-E72D297353CC}">
              <c16:uniqueId val="{00000000-979D-4F5E-85EB-9E1184B0EB7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280.23</c:v>
                </c:pt>
                <c:pt idx="3">
                  <c:v>282.70999999999998</c:v>
                </c:pt>
                <c:pt idx="4">
                  <c:v>291.82</c:v>
                </c:pt>
              </c:numCache>
            </c:numRef>
          </c:val>
          <c:smooth val="0"/>
          <c:extLst>
            <c:ext xmlns:c16="http://schemas.microsoft.com/office/drawing/2014/chart" uri="{C3380CC4-5D6E-409C-BE32-E72D297353CC}">
              <c16:uniqueId val="{00000001-979D-4F5E-85EB-9E1184B0EB7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【86.02】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福島県　西会津町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35" t="str">
        <f>データ!I6</f>
        <v>法適用</v>
      </c>
      <c r="C8" s="35"/>
      <c r="D8" s="35"/>
      <c r="E8" s="35"/>
      <c r="F8" s="35"/>
      <c r="G8" s="35"/>
      <c r="H8" s="35"/>
      <c r="I8" s="35" t="str">
        <f>データ!J6</f>
        <v>下水道事業</v>
      </c>
      <c r="J8" s="35"/>
      <c r="K8" s="35"/>
      <c r="L8" s="35"/>
      <c r="M8" s="35"/>
      <c r="N8" s="35"/>
      <c r="O8" s="35"/>
      <c r="P8" s="35" t="str">
        <f>データ!K6</f>
        <v>特定地域生活排水処理</v>
      </c>
      <c r="Q8" s="35"/>
      <c r="R8" s="35"/>
      <c r="S8" s="35"/>
      <c r="T8" s="35"/>
      <c r="U8" s="35"/>
      <c r="V8" s="35"/>
      <c r="W8" s="35" t="str">
        <f>データ!L6</f>
        <v>K2</v>
      </c>
      <c r="X8" s="35"/>
      <c r="Y8" s="35"/>
      <c r="Z8" s="35"/>
      <c r="AA8" s="35"/>
      <c r="AB8" s="35"/>
      <c r="AC8" s="35"/>
      <c r="AD8" s="36" t="str">
        <f>データ!$M$6</f>
        <v>非設置</v>
      </c>
      <c r="AE8" s="36"/>
      <c r="AF8" s="36"/>
      <c r="AG8" s="36"/>
      <c r="AH8" s="36"/>
      <c r="AI8" s="36"/>
      <c r="AJ8" s="36"/>
      <c r="AK8" s="3"/>
      <c r="AL8" s="37">
        <f>データ!S6</f>
        <v>5694</v>
      </c>
      <c r="AM8" s="37"/>
      <c r="AN8" s="37"/>
      <c r="AO8" s="37"/>
      <c r="AP8" s="37"/>
      <c r="AQ8" s="37"/>
      <c r="AR8" s="37"/>
      <c r="AS8" s="37"/>
      <c r="AT8" s="38">
        <f>データ!T6</f>
        <v>298.18</v>
      </c>
      <c r="AU8" s="38"/>
      <c r="AV8" s="38"/>
      <c r="AW8" s="38"/>
      <c r="AX8" s="38"/>
      <c r="AY8" s="38"/>
      <c r="AZ8" s="38"/>
      <c r="BA8" s="38"/>
      <c r="BB8" s="38">
        <f>データ!U6</f>
        <v>19.100000000000001</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
      <c r="A10" s="2"/>
      <c r="B10" s="38" t="str">
        <f>データ!N6</f>
        <v>-</v>
      </c>
      <c r="C10" s="38"/>
      <c r="D10" s="38"/>
      <c r="E10" s="38"/>
      <c r="F10" s="38"/>
      <c r="G10" s="38"/>
      <c r="H10" s="38"/>
      <c r="I10" s="38">
        <f>データ!O6</f>
        <v>43.22</v>
      </c>
      <c r="J10" s="38"/>
      <c r="K10" s="38"/>
      <c r="L10" s="38"/>
      <c r="M10" s="38"/>
      <c r="N10" s="38"/>
      <c r="O10" s="38"/>
      <c r="P10" s="38">
        <f>データ!P6</f>
        <v>14.28</v>
      </c>
      <c r="Q10" s="38"/>
      <c r="R10" s="38"/>
      <c r="S10" s="38"/>
      <c r="T10" s="38"/>
      <c r="U10" s="38"/>
      <c r="V10" s="38"/>
      <c r="W10" s="38">
        <f>データ!Q6</f>
        <v>100</v>
      </c>
      <c r="X10" s="38"/>
      <c r="Y10" s="38"/>
      <c r="Z10" s="38"/>
      <c r="AA10" s="38"/>
      <c r="AB10" s="38"/>
      <c r="AC10" s="38"/>
      <c r="AD10" s="37">
        <f>データ!R6</f>
        <v>4730</v>
      </c>
      <c r="AE10" s="37"/>
      <c r="AF10" s="37"/>
      <c r="AG10" s="37"/>
      <c r="AH10" s="37"/>
      <c r="AI10" s="37"/>
      <c r="AJ10" s="37"/>
      <c r="AK10" s="2"/>
      <c r="AL10" s="37">
        <f>データ!V6</f>
        <v>805</v>
      </c>
      <c r="AM10" s="37"/>
      <c r="AN10" s="37"/>
      <c r="AO10" s="37"/>
      <c r="AP10" s="37"/>
      <c r="AQ10" s="37"/>
      <c r="AR10" s="37"/>
      <c r="AS10" s="37"/>
      <c r="AT10" s="38">
        <f>データ!W6</f>
        <v>0.13</v>
      </c>
      <c r="AU10" s="38"/>
      <c r="AV10" s="38"/>
      <c r="AW10" s="38"/>
      <c r="AX10" s="38"/>
      <c r="AY10" s="38"/>
      <c r="AZ10" s="38"/>
      <c r="BA10" s="38"/>
      <c r="BB10" s="38">
        <f>データ!X6</f>
        <v>6192.31</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115</v>
      </c>
      <c r="BM16" s="66"/>
      <c r="BN16" s="66"/>
      <c r="BO16" s="66"/>
      <c r="BP16" s="66"/>
      <c r="BQ16" s="66"/>
      <c r="BR16" s="66"/>
      <c r="BS16" s="66"/>
      <c r="BT16" s="66"/>
      <c r="BU16" s="66"/>
      <c r="BV16" s="66"/>
      <c r="BW16" s="66"/>
      <c r="BX16" s="66"/>
      <c r="BY16" s="66"/>
      <c r="BZ16" s="6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116</v>
      </c>
      <c r="BM47" s="66"/>
      <c r="BN47" s="66"/>
      <c r="BO47" s="66"/>
      <c r="BP47" s="66"/>
      <c r="BQ47" s="66"/>
      <c r="BR47" s="66"/>
      <c r="BS47" s="66"/>
      <c r="BT47" s="66"/>
      <c r="BU47" s="66"/>
      <c r="BV47" s="66"/>
      <c r="BW47" s="66"/>
      <c r="BX47" s="66"/>
      <c r="BY47" s="66"/>
      <c r="BZ47" s="6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2">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114</v>
      </c>
      <c r="BM66" s="66"/>
      <c r="BN66" s="66"/>
      <c r="BO66" s="66"/>
      <c r="BP66" s="66"/>
      <c r="BQ66" s="66"/>
      <c r="BR66" s="66"/>
      <c r="BS66" s="66"/>
      <c r="BT66" s="66"/>
      <c r="BU66" s="66"/>
      <c r="BV66" s="66"/>
      <c r="BW66" s="66"/>
      <c r="BX66" s="66"/>
      <c r="BY66" s="66"/>
      <c r="BZ66" s="6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2">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【100.42】</v>
      </c>
      <c r="F85" s="12" t="str">
        <f>データ!AT6</f>
        <v>【82.66】</v>
      </c>
      <c r="G85" s="12" t="str">
        <f>データ!BE6</f>
        <v>【140.15】</v>
      </c>
      <c r="H85" s="12" t="str">
        <f>データ!BP6</f>
        <v>【307.39】</v>
      </c>
      <c r="I85" s="12" t="str">
        <f>データ!CA6</f>
        <v>【57.03】</v>
      </c>
      <c r="J85" s="12" t="str">
        <f>データ!CL6</f>
        <v>【294.83】</v>
      </c>
      <c r="K85" s="12" t="str">
        <f>データ!CW6</f>
        <v>【84.27】</v>
      </c>
      <c r="L85" s="12" t="str">
        <f>データ!DH6</f>
        <v>【86.02】</v>
      </c>
      <c r="M85" s="12" t="str">
        <f>データ!DS6</f>
        <v>【22.91】</v>
      </c>
      <c r="N85" s="12" t="str">
        <f>データ!ED6</f>
        <v>【-】</v>
      </c>
      <c r="O85" s="12" t="str">
        <f>データ!EO6</f>
        <v>【-】</v>
      </c>
    </row>
  </sheetData>
  <sheetProtection algorithmName="SHA-512" hashValue="+BYteYms3+jSsI/zWxcS2J/z/ee1J529Gz/a7sFIv/21jClx+2Mm6jSsX88u/UNeqNUd9FI7JIDf+00Axseq2A==" saltValue="IupmCmdU8I2ukDblgVHcM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2022</v>
      </c>
      <c r="C6" s="19">
        <f t="shared" ref="C6:X6" si="3">C7</f>
        <v>74055</v>
      </c>
      <c r="D6" s="19">
        <f t="shared" si="3"/>
        <v>46</v>
      </c>
      <c r="E6" s="19">
        <f t="shared" si="3"/>
        <v>18</v>
      </c>
      <c r="F6" s="19">
        <f t="shared" si="3"/>
        <v>0</v>
      </c>
      <c r="G6" s="19">
        <f t="shared" si="3"/>
        <v>0</v>
      </c>
      <c r="H6" s="19" t="str">
        <f t="shared" si="3"/>
        <v>福島県　西会津町</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43.22</v>
      </c>
      <c r="P6" s="20">
        <f t="shared" si="3"/>
        <v>14.28</v>
      </c>
      <c r="Q6" s="20">
        <f t="shared" si="3"/>
        <v>100</v>
      </c>
      <c r="R6" s="20">
        <f t="shared" si="3"/>
        <v>4730</v>
      </c>
      <c r="S6" s="20">
        <f t="shared" si="3"/>
        <v>5694</v>
      </c>
      <c r="T6" s="20">
        <f t="shared" si="3"/>
        <v>298.18</v>
      </c>
      <c r="U6" s="20">
        <f t="shared" si="3"/>
        <v>19.100000000000001</v>
      </c>
      <c r="V6" s="20">
        <f t="shared" si="3"/>
        <v>805</v>
      </c>
      <c r="W6" s="20">
        <f t="shared" si="3"/>
        <v>0.13</v>
      </c>
      <c r="X6" s="20">
        <f t="shared" si="3"/>
        <v>6192.31</v>
      </c>
      <c r="Y6" s="21" t="str">
        <f>IF(Y7="",NA(),Y7)</f>
        <v>-</v>
      </c>
      <c r="Z6" s="21" t="str">
        <f t="shared" ref="Z6:AH6" si="4">IF(Z7="",NA(),Z7)</f>
        <v>-</v>
      </c>
      <c r="AA6" s="21">
        <f t="shared" si="4"/>
        <v>100.74</v>
      </c>
      <c r="AB6" s="21">
        <f t="shared" si="4"/>
        <v>104.12</v>
      </c>
      <c r="AC6" s="21">
        <f t="shared" si="4"/>
        <v>102.84</v>
      </c>
      <c r="AD6" s="21" t="str">
        <f t="shared" si="4"/>
        <v>-</v>
      </c>
      <c r="AE6" s="21" t="str">
        <f t="shared" si="4"/>
        <v>-</v>
      </c>
      <c r="AF6" s="21">
        <f t="shared" si="4"/>
        <v>99.03</v>
      </c>
      <c r="AG6" s="21">
        <f t="shared" si="4"/>
        <v>100.41</v>
      </c>
      <c r="AH6" s="21">
        <f t="shared" si="4"/>
        <v>100.17</v>
      </c>
      <c r="AI6" s="20" t="str">
        <f>IF(AI7="","",IF(AI7="-","【-】","【"&amp;SUBSTITUTE(TEXT(AI7,"#,##0.00"),"-","△")&amp;"】"))</f>
        <v>【100.42】</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74.239999999999995</v>
      </c>
      <c r="AR6" s="21">
        <f t="shared" si="5"/>
        <v>83.92</v>
      </c>
      <c r="AS6" s="21">
        <f t="shared" si="5"/>
        <v>89.31</v>
      </c>
      <c r="AT6" s="20" t="str">
        <f>IF(AT7="","",IF(AT7="-","【-】","【"&amp;SUBSTITUTE(TEXT(AT7,"#,##0.00"),"-","△")&amp;"】"))</f>
        <v>【82.66】</v>
      </c>
      <c r="AU6" s="21" t="str">
        <f>IF(AU7="",NA(),AU7)</f>
        <v>-</v>
      </c>
      <c r="AV6" s="21" t="str">
        <f t="shared" ref="AV6:BD6" si="6">IF(AV7="",NA(),AV7)</f>
        <v>-</v>
      </c>
      <c r="AW6" s="21">
        <f t="shared" si="6"/>
        <v>60.8</v>
      </c>
      <c r="AX6" s="21">
        <f t="shared" si="6"/>
        <v>81.89</v>
      </c>
      <c r="AY6" s="21">
        <f t="shared" si="6"/>
        <v>72.209999999999994</v>
      </c>
      <c r="AZ6" s="21" t="str">
        <f t="shared" si="6"/>
        <v>-</v>
      </c>
      <c r="BA6" s="21" t="str">
        <f t="shared" si="6"/>
        <v>-</v>
      </c>
      <c r="BB6" s="21">
        <f t="shared" si="6"/>
        <v>100.47</v>
      </c>
      <c r="BC6" s="21">
        <f t="shared" si="6"/>
        <v>122.71</v>
      </c>
      <c r="BD6" s="21">
        <f t="shared" si="6"/>
        <v>138.19999999999999</v>
      </c>
      <c r="BE6" s="20" t="str">
        <f>IF(BE7="","",IF(BE7="-","【-】","【"&amp;SUBSTITUTE(TEXT(BE7,"#,##0.00"),"-","△")&amp;"】"))</f>
        <v>【140.15】</v>
      </c>
      <c r="BF6" s="21" t="str">
        <f>IF(BF7="",NA(),BF7)</f>
        <v>-</v>
      </c>
      <c r="BG6" s="21" t="str">
        <f t="shared" ref="BG6:BO6" si="7">IF(BG7="",NA(),BG7)</f>
        <v>-</v>
      </c>
      <c r="BH6" s="20">
        <f t="shared" si="7"/>
        <v>0</v>
      </c>
      <c r="BI6" s="20">
        <f t="shared" si="7"/>
        <v>0</v>
      </c>
      <c r="BJ6" s="20">
        <f t="shared" si="7"/>
        <v>0</v>
      </c>
      <c r="BK6" s="21" t="str">
        <f t="shared" si="7"/>
        <v>-</v>
      </c>
      <c r="BL6" s="21" t="str">
        <f t="shared" si="7"/>
        <v>-</v>
      </c>
      <c r="BM6" s="21">
        <f t="shared" si="7"/>
        <v>294.27</v>
      </c>
      <c r="BN6" s="21">
        <f t="shared" si="7"/>
        <v>294.08999999999997</v>
      </c>
      <c r="BO6" s="21">
        <f t="shared" si="7"/>
        <v>294.08999999999997</v>
      </c>
      <c r="BP6" s="20" t="str">
        <f>IF(BP7="","",IF(BP7="-","【-】","【"&amp;SUBSTITUTE(TEXT(BP7,"#,##0.00"),"-","△")&amp;"】"))</f>
        <v>【307.39】</v>
      </c>
      <c r="BQ6" s="21" t="str">
        <f>IF(BQ7="",NA(),BQ7)</f>
        <v>-</v>
      </c>
      <c r="BR6" s="21" t="str">
        <f t="shared" ref="BR6:BZ6" si="8">IF(BR7="",NA(),BR7)</f>
        <v>-</v>
      </c>
      <c r="BS6" s="21">
        <f t="shared" si="8"/>
        <v>38.85</v>
      </c>
      <c r="BT6" s="21">
        <f t="shared" si="8"/>
        <v>40.32</v>
      </c>
      <c r="BU6" s="21">
        <f t="shared" si="8"/>
        <v>41.79</v>
      </c>
      <c r="BV6" s="21" t="str">
        <f t="shared" si="8"/>
        <v>-</v>
      </c>
      <c r="BW6" s="21" t="str">
        <f t="shared" si="8"/>
        <v>-</v>
      </c>
      <c r="BX6" s="21">
        <f t="shared" si="8"/>
        <v>60.59</v>
      </c>
      <c r="BY6" s="21">
        <f t="shared" si="8"/>
        <v>60</v>
      </c>
      <c r="BZ6" s="21">
        <f t="shared" si="8"/>
        <v>59.01</v>
      </c>
      <c r="CA6" s="20" t="str">
        <f>IF(CA7="","",IF(CA7="-","【-】","【"&amp;SUBSTITUTE(TEXT(CA7,"#,##0.00"),"-","△")&amp;"】"))</f>
        <v>【57.03】</v>
      </c>
      <c r="CB6" s="21" t="str">
        <f>IF(CB7="",NA(),CB7)</f>
        <v>-</v>
      </c>
      <c r="CC6" s="21" t="str">
        <f t="shared" ref="CC6:CK6" si="9">IF(CC7="",NA(),CC7)</f>
        <v>-</v>
      </c>
      <c r="CD6" s="21">
        <f t="shared" si="9"/>
        <v>625.83000000000004</v>
      </c>
      <c r="CE6" s="21">
        <f t="shared" si="9"/>
        <v>601.26</v>
      </c>
      <c r="CF6" s="21">
        <f t="shared" si="9"/>
        <v>589.69000000000005</v>
      </c>
      <c r="CG6" s="21" t="str">
        <f t="shared" si="9"/>
        <v>-</v>
      </c>
      <c r="CH6" s="21" t="str">
        <f t="shared" si="9"/>
        <v>-</v>
      </c>
      <c r="CI6" s="21">
        <f t="shared" si="9"/>
        <v>280.23</v>
      </c>
      <c r="CJ6" s="21">
        <f t="shared" si="9"/>
        <v>282.70999999999998</v>
      </c>
      <c r="CK6" s="21">
        <f t="shared" si="9"/>
        <v>291.82</v>
      </c>
      <c r="CL6" s="20" t="str">
        <f>IF(CL7="","",IF(CL7="-","【-】","【"&amp;SUBSTITUTE(TEXT(CL7,"#,##0.00"),"-","△")&amp;"】"))</f>
        <v>【294.83】</v>
      </c>
      <c r="CM6" s="21" t="str">
        <f>IF(CM7="",NA(),CM7)</f>
        <v>-</v>
      </c>
      <c r="CN6" s="21" t="str">
        <f t="shared" ref="CN6:CV6" si="10">IF(CN7="",NA(),CN7)</f>
        <v>-</v>
      </c>
      <c r="CO6" s="21">
        <f t="shared" si="10"/>
        <v>45.37</v>
      </c>
      <c r="CP6" s="21">
        <f t="shared" si="10"/>
        <v>45.67</v>
      </c>
      <c r="CQ6" s="21">
        <f t="shared" si="10"/>
        <v>46.27</v>
      </c>
      <c r="CR6" s="21" t="str">
        <f t="shared" si="10"/>
        <v>-</v>
      </c>
      <c r="CS6" s="21" t="str">
        <f t="shared" si="10"/>
        <v>-</v>
      </c>
      <c r="CT6" s="21">
        <f t="shared" si="10"/>
        <v>58.19</v>
      </c>
      <c r="CU6" s="21">
        <f t="shared" si="10"/>
        <v>56.52</v>
      </c>
      <c r="CV6" s="21">
        <f t="shared" si="10"/>
        <v>88.45</v>
      </c>
      <c r="CW6" s="20" t="str">
        <f>IF(CW7="","",IF(CW7="-","【-】","【"&amp;SUBSTITUTE(TEXT(CW7,"#,##0.00"),"-","△")&amp;"】"))</f>
        <v>【84.27】</v>
      </c>
      <c r="CX6" s="21" t="str">
        <f>IF(CX7="",NA(),CX7)</f>
        <v>-</v>
      </c>
      <c r="CY6" s="21" t="str">
        <f t="shared" ref="CY6:DG6" si="11">IF(CY7="",NA(),CY7)</f>
        <v>-</v>
      </c>
      <c r="CZ6" s="21">
        <f t="shared" si="11"/>
        <v>100</v>
      </c>
      <c r="DA6" s="21">
        <f t="shared" si="11"/>
        <v>100</v>
      </c>
      <c r="DB6" s="21">
        <f t="shared" si="11"/>
        <v>100</v>
      </c>
      <c r="DC6" s="21" t="str">
        <f t="shared" si="11"/>
        <v>-</v>
      </c>
      <c r="DD6" s="21" t="str">
        <f t="shared" si="11"/>
        <v>-</v>
      </c>
      <c r="DE6" s="21">
        <f t="shared" si="11"/>
        <v>87.8</v>
      </c>
      <c r="DF6" s="21">
        <f t="shared" si="11"/>
        <v>88.43</v>
      </c>
      <c r="DG6" s="21">
        <f t="shared" si="11"/>
        <v>90.34</v>
      </c>
      <c r="DH6" s="20" t="str">
        <f>IF(DH7="","",IF(DH7="-","【-】","【"&amp;SUBSTITUTE(TEXT(DH7,"#,##0.00"),"-","△")&amp;"】"))</f>
        <v>【86.02】</v>
      </c>
      <c r="DI6" s="21" t="str">
        <f>IF(DI7="",NA(),DI7)</f>
        <v>-</v>
      </c>
      <c r="DJ6" s="21" t="str">
        <f t="shared" ref="DJ6:DR6" si="12">IF(DJ7="",NA(),DJ7)</f>
        <v>-</v>
      </c>
      <c r="DK6" s="21">
        <f t="shared" si="12"/>
        <v>4.18</v>
      </c>
      <c r="DL6" s="21">
        <f t="shared" si="12"/>
        <v>8.16</v>
      </c>
      <c r="DM6" s="21">
        <f t="shared" si="12"/>
        <v>11.91</v>
      </c>
      <c r="DN6" s="21" t="str">
        <f t="shared" si="12"/>
        <v>-</v>
      </c>
      <c r="DO6" s="21" t="str">
        <f t="shared" si="12"/>
        <v>-</v>
      </c>
      <c r="DP6" s="21">
        <f t="shared" si="12"/>
        <v>15.74</v>
      </c>
      <c r="DQ6" s="21">
        <f t="shared" si="12"/>
        <v>21.02</v>
      </c>
      <c r="DR6" s="21">
        <f t="shared" si="12"/>
        <v>24.31</v>
      </c>
      <c r="DS6" s="20" t="str">
        <f>IF(DS7="","",IF(DS7="-","【-】","【"&amp;SUBSTITUTE(TEXT(DS7,"#,##0.00"),"-","△")&amp;"】"))</f>
        <v>【22.91】</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2">
      <c r="A7" s="14"/>
      <c r="B7" s="23">
        <v>2022</v>
      </c>
      <c r="C7" s="23">
        <v>74055</v>
      </c>
      <c r="D7" s="23">
        <v>46</v>
      </c>
      <c r="E7" s="23">
        <v>18</v>
      </c>
      <c r="F7" s="23">
        <v>0</v>
      </c>
      <c r="G7" s="23">
        <v>0</v>
      </c>
      <c r="H7" s="23" t="s">
        <v>96</v>
      </c>
      <c r="I7" s="23" t="s">
        <v>97</v>
      </c>
      <c r="J7" s="23" t="s">
        <v>98</v>
      </c>
      <c r="K7" s="23" t="s">
        <v>99</v>
      </c>
      <c r="L7" s="23" t="s">
        <v>100</v>
      </c>
      <c r="M7" s="23" t="s">
        <v>101</v>
      </c>
      <c r="N7" s="24" t="s">
        <v>102</v>
      </c>
      <c r="O7" s="24">
        <v>43.22</v>
      </c>
      <c r="P7" s="24">
        <v>14.28</v>
      </c>
      <c r="Q7" s="24">
        <v>100</v>
      </c>
      <c r="R7" s="24">
        <v>4730</v>
      </c>
      <c r="S7" s="24">
        <v>5694</v>
      </c>
      <c r="T7" s="24">
        <v>298.18</v>
      </c>
      <c r="U7" s="24">
        <v>19.100000000000001</v>
      </c>
      <c r="V7" s="24">
        <v>805</v>
      </c>
      <c r="W7" s="24">
        <v>0.13</v>
      </c>
      <c r="X7" s="24">
        <v>6192.31</v>
      </c>
      <c r="Y7" s="24" t="s">
        <v>102</v>
      </c>
      <c r="Z7" s="24" t="s">
        <v>102</v>
      </c>
      <c r="AA7" s="24">
        <v>100.74</v>
      </c>
      <c r="AB7" s="24">
        <v>104.12</v>
      </c>
      <c r="AC7" s="24">
        <v>102.84</v>
      </c>
      <c r="AD7" s="24" t="s">
        <v>102</v>
      </c>
      <c r="AE7" s="24" t="s">
        <v>102</v>
      </c>
      <c r="AF7" s="24">
        <v>99.03</v>
      </c>
      <c r="AG7" s="24">
        <v>100.41</v>
      </c>
      <c r="AH7" s="24">
        <v>100.17</v>
      </c>
      <c r="AI7" s="24">
        <v>100.42</v>
      </c>
      <c r="AJ7" s="24" t="s">
        <v>102</v>
      </c>
      <c r="AK7" s="24" t="s">
        <v>102</v>
      </c>
      <c r="AL7" s="24">
        <v>0</v>
      </c>
      <c r="AM7" s="24">
        <v>0</v>
      </c>
      <c r="AN7" s="24">
        <v>0</v>
      </c>
      <c r="AO7" s="24" t="s">
        <v>102</v>
      </c>
      <c r="AP7" s="24" t="s">
        <v>102</v>
      </c>
      <c r="AQ7" s="24">
        <v>74.239999999999995</v>
      </c>
      <c r="AR7" s="24">
        <v>83.92</v>
      </c>
      <c r="AS7" s="24">
        <v>89.31</v>
      </c>
      <c r="AT7" s="24">
        <v>82.66</v>
      </c>
      <c r="AU7" s="24" t="s">
        <v>102</v>
      </c>
      <c r="AV7" s="24" t="s">
        <v>102</v>
      </c>
      <c r="AW7" s="24">
        <v>60.8</v>
      </c>
      <c r="AX7" s="24">
        <v>81.89</v>
      </c>
      <c r="AY7" s="24">
        <v>72.209999999999994</v>
      </c>
      <c r="AZ7" s="24" t="s">
        <v>102</v>
      </c>
      <c r="BA7" s="24" t="s">
        <v>102</v>
      </c>
      <c r="BB7" s="24">
        <v>100.47</v>
      </c>
      <c r="BC7" s="24">
        <v>122.71</v>
      </c>
      <c r="BD7" s="24">
        <v>138.19999999999999</v>
      </c>
      <c r="BE7" s="24">
        <v>140.15</v>
      </c>
      <c r="BF7" s="24" t="s">
        <v>102</v>
      </c>
      <c r="BG7" s="24" t="s">
        <v>102</v>
      </c>
      <c r="BH7" s="24">
        <v>0</v>
      </c>
      <c r="BI7" s="24">
        <v>0</v>
      </c>
      <c r="BJ7" s="24">
        <v>0</v>
      </c>
      <c r="BK7" s="24" t="s">
        <v>102</v>
      </c>
      <c r="BL7" s="24" t="s">
        <v>102</v>
      </c>
      <c r="BM7" s="24">
        <v>294.27</v>
      </c>
      <c r="BN7" s="24">
        <v>294.08999999999997</v>
      </c>
      <c r="BO7" s="24">
        <v>294.08999999999997</v>
      </c>
      <c r="BP7" s="24">
        <v>307.39</v>
      </c>
      <c r="BQ7" s="24" t="s">
        <v>102</v>
      </c>
      <c r="BR7" s="24" t="s">
        <v>102</v>
      </c>
      <c r="BS7" s="24">
        <v>38.85</v>
      </c>
      <c r="BT7" s="24">
        <v>40.32</v>
      </c>
      <c r="BU7" s="24">
        <v>41.79</v>
      </c>
      <c r="BV7" s="24" t="s">
        <v>102</v>
      </c>
      <c r="BW7" s="24" t="s">
        <v>102</v>
      </c>
      <c r="BX7" s="24">
        <v>60.59</v>
      </c>
      <c r="BY7" s="24">
        <v>60</v>
      </c>
      <c r="BZ7" s="24">
        <v>59.01</v>
      </c>
      <c r="CA7" s="24">
        <v>57.03</v>
      </c>
      <c r="CB7" s="24" t="s">
        <v>102</v>
      </c>
      <c r="CC7" s="24" t="s">
        <v>102</v>
      </c>
      <c r="CD7" s="24">
        <v>625.83000000000004</v>
      </c>
      <c r="CE7" s="24">
        <v>601.26</v>
      </c>
      <c r="CF7" s="24">
        <v>589.69000000000005</v>
      </c>
      <c r="CG7" s="24" t="s">
        <v>102</v>
      </c>
      <c r="CH7" s="24" t="s">
        <v>102</v>
      </c>
      <c r="CI7" s="24">
        <v>280.23</v>
      </c>
      <c r="CJ7" s="24">
        <v>282.70999999999998</v>
      </c>
      <c r="CK7" s="24">
        <v>291.82</v>
      </c>
      <c r="CL7" s="24">
        <v>294.83</v>
      </c>
      <c r="CM7" s="24" t="s">
        <v>102</v>
      </c>
      <c r="CN7" s="24" t="s">
        <v>102</v>
      </c>
      <c r="CO7" s="24">
        <v>45.37</v>
      </c>
      <c r="CP7" s="24">
        <v>45.67</v>
      </c>
      <c r="CQ7" s="24">
        <v>46.27</v>
      </c>
      <c r="CR7" s="24" t="s">
        <v>102</v>
      </c>
      <c r="CS7" s="24" t="s">
        <v>102</v>
      </c>
      <c r="CT7" s="24">
        <v>58.19</v>
      </c>
      <c r="CU7" s="24">
        <v>56.52</v>
      </c>
      <c r="CV7" s="24">
        <v>88.45</v>
      </c>
      <c r="CW7" s="24">
        <v>84.27</v>
      </c>
      <c r="CX7" s="24" t="s">
        <v>102</v>
      </c>
      <c r="CY7" s="24" t="s">
        <v>102</v>
      </c>
      <c r="CZ7" s="24">
        <v>100</v>
      </c>
      <c r="DA7" s="24">
        <v>100</v>
      </c>
      <c r="DB7" s="24">
        <v>100</v>
      </c>
      <c r="DC7" s="24" t="s">
        <v>102</v>
      </c>
      <c r="DD7" s="24" t="s">
        <v>102</v>
      </c>
      <c r="DE7" s="24">
        <v>87.8</v>
      </c>
      <c r="DF7" s="24">
        <v>88.43</v>
      </c>
      <c r="DG7" s="24">
        <v>90.34</v>
      </c>
      <c r="DH7" s="24">
        <v>86.02</v>
      </c>
      <c r="DI7" s="24" t="s">
        <v>102</v>
      </c>
      <c r="DJ7" s="24" t="s">
        <v>102</v>
      </c>
      <c r="DK7" s="24">
        <v>4.18</v>
      </c>
      <c r="DL7" s="24">
        <v>8.16</v>
      </c>
      <c r="DM7" s="24">
        <v>11.91</v>
      </c>
      <c r="DN7" s="24" t="s">
        <v>102</v>
      </c>
      <c r="DO7" s="24" t="s">
        <v>102</v>
      </c>
      <c r="DP7" s="24">
        <v>15.74</v>
      </c>
      <c r="DQ7" s="24">
        <v>21.02</v>
      </c>
      <c r="DR7" s="24">
        <v>24.31</v>
      </c>
      <c r="DS7" s="24">
        <v>22.91</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2">
      <c r="B11">
        <v>4</v>
      </c>
      <c r="C11">
        <v>3</v>
      </c>
      <c r="D11">
        <v>2</v>
      </c>
      <c r="E11">
        <v>1</v>
      </c>
      <c r="F11">
        <v>0</v>
      </c>
      <c r="G11" t="s">
        <v>108</v>
      </c>
    </row>
    <row r="12" spans="1:148" x14ac:dyDescent="0.2">
      <c r="B12">
        <v>1</v>
      </c>
      <c r="C12">
        <v>1</v>
      </c>
      <c r="D12">
        <v>2</v>
      </c>
      <c r="E12">
        <v>3</v>
      </c>
      <c r="F12">
        <v>4</v>
      </c>
      <c r="G12" t="s">
        <v>109</v>
      </c>
    </row>
    <row r="13" spans="1:148" x14ac:dyDescent="0.2">
      <c r="B13" t="s">
        <v>110</v>
      </c>
      <c r="C13" t="s">
        <v>111</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cl178</cp:lastModifiedBy>
  <cp:lastPrinted>2024-02-07T06:57:49Z</cp:lastPrinted>
  <dcterms:created xsi:type="dcterms:W3CDTF">2023-12-12T01:07:13Z</dcterms:created>
  <dcterms:modified xsi:type="dcterms:W3CDTF">2024-02-07T06:57:51Z</dcterms:modified>
  <cp:category/>
</cp:coreProperties>
</file>