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92.168.104.7\files\08_建設水道課\上下水道係\■調査回答\経営比較分析表\R4年度(R5年度照会)\回答\"/>
    </mc:Choice>
  </mc:AlternateContent>
  <xr:revisionPtr revIDLastSave="0" documentId="13_ncr:1_{19641399-B767-4DDF-B001-C5421AB92BF6}" xr6:coauthVersionLast="47" xr6:coauthVersionMax="47" xr10:uidLastSave="{00000000-0000-0000-0000-000000000000}"/>
  <workbookProtection workbookAlgorithmName="SHA-512" workbookHashValue="uKFI/JcJM1x8q93X0+lEDnz0NtV7IgvRIWZqRh2E6X6GgDovxfTFkTtFRQvjkmFZGOPPqMrHXXXd2cT9U93xJQ==" workbookSaltValue="fU4p3r6v4dvZvry19XqCQg=="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S6" i="5"/>
  <c r="R6" i="5"/>
  <c r="Q6" i="5"/>
  <c r="W10" i="4" s="1"/>
  <c r="P6" i="5"/>
  <c r="P10" i="4" s="1"/>
  <c r="O6" i="5"/>
  <c r="N6" i="5"/>
  <c r="B10" i="4" s="1"/>
  <c r="M6" i="5"/>
  <c r="L6" i="5"/>
  <c r="K6" i="5"/>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I85" i="4"/>
  <c r="H85" i="4"/>
  <c r="G85" i="4"/>
  <c r="E85" i="4"/>
  <c r="AT10" i="4"/>
  <c r="AD10" i="4"/>
  <c r="I10" i="4"/>
  <c r="AT8" i="4"/>
  <c r="AL8" i="4"/>
  <c r="AD8" i="4"/>
  <c r="W8" i="4"/>
  <c r="P8" i="4"/>
  <c r="B8" i="4"/>
</calcChain>
</file>

<file path=xl/sharedStrings.xml><?xml version="1.0" encoding="utf-8"?>
<sst xmlns="http://schemas.openxmlformats.org/spreadsheetml/2006/main" count="275" uniqueCount="116">
  <si>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</si>
  <si>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</si>
  <si>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</si>
  <si>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</si>
  <si>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</si>
  <si>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</si>
  <si>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</si>
  <si>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</si>
  <si>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</si>
  <si>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</si>
  <si>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</si>
  <si>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</si>
  <si>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</si>
  <si>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</si>
  <si>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</si>
  <si>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</si>
  <si>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</si>
  <si>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</si>
  <si>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</si>
  <si>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</si>
  <si>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</si>
  <si>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</si>
  <si>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</si>
  <si>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</si>
  <si>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</si>
  <si>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</si>
  <si>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</si>
  <si>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</si>
  <si>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</si>
  <si>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</si>
  <si>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</si>
  <si>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</si>
  <si>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</si>
  <si>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</si>
  <si>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</si>
  <si>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</si>
  <si>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</si>
  <si>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</si>
  <si>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</si>
  <si>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</si>
  <si>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</si>
  <si>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</si>
  <si>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</si>
  <si>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</si>
  <si>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</si>
  <si>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</si>
  <si>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</si>
  <si>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</si>
  <si>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</si>
  <si>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</si>
  <si>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</si>
  <si>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</si>
  <si>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</si>
  <si>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</si>
  <si>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</si>
  <si>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</si>
  <si>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</si>
  <si>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</si>
  <si>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</si>
  <si>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</si>
  <si>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</si>
  <si>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</si>
  <si>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</si>
  <si>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</si>
  <si>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</si>
  <si>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</si>
  <si>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</si>
  <si>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</si>
  <si>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</si>
  <si>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</si>
  <si>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</si>
  <si>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</si>
  <si>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</si>
  <si>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</si>
  <si>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</si>
  <si>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</si>
  <si>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</si>
  <si>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</si>
  <si>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</si>
  <si>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</si>
  <si>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</si>
  <si>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</si>
  <si>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</si>
  <si>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</si>
  <si>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</si>
  <si>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</si>
  <si>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</si>
  <si>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</si>
  <si>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</si>
  <si>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</si>
  <si>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</si>
  <si>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</si>
  <si>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</si>
  <si>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</si>
  <si>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</si>
  <si>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</si>
  <si>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西会津町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</si>
  <si>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</si>
  <si>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</si>
  <si>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</si>
  <si>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</si>
  <si>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</si>
  <si>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</si>
  <si>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</si>
  <si>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</si>
  <si>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</si>
  <si>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</si>
  <si>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</si>
  <si>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</si>
  <si>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</si>
  <si>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</si>
  <si>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</si>
  <si>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</si>
  <si>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本事業は、平成4年度に事業開始し平成21年度には全6地区が供用開始となり農集排整備事業は完了していることから、今後の事業は接続率の向上を図りつつ、処理施設の維持管理等を行っていくこととなる。水洗化率では事業実施が後半の笹川・野尻地区を除けば90％を超えており、全体の率としては89.1％となっている。
　令和2年度より、健全な経営状態を目指し財務管理の明確化を図ることを目的として、地方公営企業法適用へと移行した。
　今後の見込みでは、原則過去の整備事業で借りた地方債の償還を行いながら、施設の維持管理を継続することとなるため、各指標で大きな変動は無いと考えられるが、依然として使用料の増収は見込めず、維持管理費に加え地方債の償還があることから、継続的な一般会計繰入金は必須となる。
　また、令和3年度から令和7年度にかけて、汚水処理施設の資本整備に係る世代間負担の公平を図るために資本費平準化債を借り入れる計画である。</t>
    <phoneticPr fontId="4"/>
  </si>
  <si>
    <t>　事業実施が最も古い小島地区で供用開始後20年が経過し、耐用年数を超え機能が低下傾向にあることから、国の補助事業を活用し、令和4年度から令和7年度にかけて機械・電気設備を更新するとともに、維持管理費の削減や施設の効率化を図る計画である。
　今後は、平成30年度に策定した最適整備構想計画を基に国の補助事業を活用し、計画的かつ効率的な老朽化対策を進めるとともに、維持管理適正化計画の策定も含め施設の統廃合やダウンサイジングを検討し、最適な規模の施設運営を図る。</t>
    <phoneticPr fontId="4"/>
  </si>
  <si>
    <t>　現在の加入率の状況から、今後、大きな使用料の増加は見込めない状況であるため、引き続き維持管理業務等のコスト削減を図る。しかしながら、管理業務や汚泥処理、電気料などの経常経費についての大幅な削減は困難であり、現在ピークを迎えている企業債償還元金について一般会計からの繰入れが必須であり、当面は引き続き継続していく。
　施設の維持管理では、令和4年度より本事業で運営している森野処理区を下水道事業の野沢処理区に統廃合したため、対象処理区分の使用料が減となったものの、維持管理コストは使用料以上に減となった。そのため、使用料及び有収水量の減に伴い経費回収率及び汚水処理原価の指標が若干悪化したものの、経常収支比率及び流動比率は若干改善された。</t>
    <rPh sb="104" eb="106">
      <t>ゲンザイ</t>
    </rPh>
    <rPh sb="120" eb="122">
      <t>ガンキン</t>
    </rPh>
    <rPh sb="212" eb="217">
      <t>タイショウショリク</t>
    </rPh>
    <rPh sb="217" eb="218">
      <t>ブン</t>
    </rPh>
    <rPh sb="219" eb="222">
      <t>シヨウリョウ</t>
    </rPh>
    <rPh sb="223" eb="224">
      <t>ゲン</t>
    </rPh>
    <rPh sb="232" eb="236">
      <t>イジカンリ</t>
    </rPh>
    <rPh sb="240" eb="245">
      <t>シヨウリョウイジョウ</t>
    </rPh>
    <rPh sb="246" eb="247">
      <t>ゲン</t>
    </rPh>
    <rPh sb="260" eb="261">
      <t>オヨ</t>
    </rPh>
    <rPh sb="262" eb="266">
      <t>ユウシュウスイリョウ</t>
    </rPh>
    <rPh sb="267" eb="268">
      <t>ゲン</t>
    </rPh>
    <rPh sb="269" eb="270">
      <t>トモナ</t>
    </rPh>
    <rPh sb="271" eb="276">
      <t>ケイヒカイシュウリツ</t>
    </rPh>
    <rPh sb="276" eb="277">
      <t>オヨ</t>
    </rPh>
    <rPh sb="278" eb="280">
      <t>オスイ</t>
    </rPh>
    <rPh sb="280" eb="284">
      <t>ショリゲンカ</t>
    </rPh>
    <rPh sb="285" eb="287">
      <t>シヒョウ</t>
    </rPh>
    <rPh sb="288" eb="290">
      <t>ジャッカン</t>
    </rPh>
    <rPh sb="290" eb="292">
      <t>アッカ</t>
    </rPh>
    <rPh sb="298" eb="304">
      <t>ケイジョウシュウシヒリツ</t>
    </rPh>
    <rPh sb="304" eb="305">
      <t>オヨ</t>
    </rPh>
    <rPh sb="306" eb="310">
      <t>リュウドウヒリツ</t>
    </rPh>
    <rPh sb="311" eb="313">
      <t>ジャッカン</t>
    </rPh>
    <rPh sb="313" eb="315">
      <t>カイゼン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</si>
</sst>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5D29-4EE3-9AF4-BB38C48EE86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0.25</c:v>
                </c:pt>
                <c:pt idx="3">
                  <c:v>0.05</c:v>
                </c:pt>
                <c:pt idx="4">
                  <c:v>0.03</c:v>
                </c:pt>
              </c:numCache>
            </c:numRef>
          </c:val>
          <c:smooth val="0"/>
          <c:extLst>
            <c:ext xmlns:c16="http://schemas.microsoft.com/office/drawing/2014/chart" uri="{C3380CC4-5D6E-409C-BE32-E72D297353CC}">
              <c16:uniqueId val="{00000001-5D29-4EE3-9AF4-BB38C48EE86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43.97</c:v>
                </c:pt>
                <c:pt idx="3">
                  <c:v>43.58</c:v>
                </c:pt>
                <c:pt idx="4">
                  <c:v>32.659999999999997</c:v>
                </c:pt>
              </c:numCache>
            </c:numRef>
          </c:val>
          <c:extLst>
            <c:ext xmlns:c16="http://schemas.microsoft.com/office/drawing/2014/chart" uri="{C3380CC4-5D6E-409C-BE32-E72D297353CC}">
              <c16:uniqueId val="{00000000-9D9C-494A-9947-847092140B8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54.83</c:v>
                </c:pt>
                <c:pt idx="3">
                  <c:v>66.53</c:v>
                </c:pt>
                <c:pt idx="4">
                  <c:v>52.35</c:v>
                </c:pt>
              </c:numCache>
            </c:numRef>
          </c:val>
          <c:smooth val="0"/>
          <c:extLst>
            <c:ext xmlns:c16="http://schemas.microsoft.com/office/drawing/2014/chart" uri="{C3380CC4-5D6E-409C-BE32-E72D297353CC}">
              <c16:uniqueId val="{00000001-9D9C-494A-9947-847092140B8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88.08</c:v>
                </c:pt>
                <c:pt idx="3">
                  <c:v>88.36</c:v>
                </c:pt>
                <c:pt idx="4">
                  <c:v>89.12</c:v>
                </c:pt>
              </c:numCache>
            </c:numRef>
          </c:val>
          <c:extLst>
            <c:ext xmlns:c16="http://schemas.microsoft.com/office/drawing/2014/chart" uri="{C3380CC4-5D6E-409C-BE32-E72D297353CC}">
              <c16:uniqueId val="{00000000-2CFF-4F19-8183-6582CF70528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84.7</c:v>
                </c:pt>
                <c:pt idx="3">
                  <c:v>84.67</c:v>
                </c:pt>
                <c:pt idx="4">
                  <c:v>84.39</c:v>
                </c:pt>
              </c:numCache>
            </c:numRef>
          </c:val>
          <c:smooth val="0"/>
          <c:extLst>
            <c:ext xmlns:c16="http://schemas.microsoft.com/office/drawing/2014/chart" uri="{C3380CC4-5D6E-409C-BE32-E72D297353CC}">
              <c16:uniqueId val="{00000001-2CFF-4F19-8183-6582CF70528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101.98</c:v>
                </c:pt>
                <c:pt idx="3">
                  <c:v>102.11</c:v>
                </c:pt>
                <c:pt idx="4">
                  <c:v>104.3</c:v>
                </c:pt>
              </c:numCache>
            </c:numRef>
          </c:val>
          <c:extLst>
            <c:ext xmlns:c16="http://schemas.microsoft.com/office/drawing/2014/chart" uri="{C3380CC4-5D6E-409C-BE32-E72D297353CC}">
              <c16:uniqueId val="{00000000-0D03-441B-86D6-1BB2F478085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106.37</c:v>
                </c:pt>
                <c:pt idx="3">
                  <c:v>106.07</c:v>
                </c:pt>
                <c:pt idx="4">
                  <c:v>105.5</c:v>
                </c:pt>
              </c:numCache>
            </c:numRef>
          </c:val>
          <c:smooth val="0"/>
          <c:extLst>
            <c:ext xmlns:c16="http://schemas.microsoft.com/office/drawing/2014/chart" uri="{C3380CC4-5D6E-409C-BE32-E72D297353CC}">
              <c16:uniqueId val="{00000001-0D03-441B-86D6-1BB2F478085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3.47</c:v>
                </c:pt>
                <c:pt idx="3">
                  <c:v>6.78</c:v>
                </c:pt>
                <c:pt idx="4">
                  <c:v>9.65</c:v>
                </c:pt>
              </c:numCache>
            </c:numRef>
          </c:val>
          <c:extLst>
            <c:ext xmlns:c16="http://schemas.microsoft.com/office/drawing/2014/chart" uri="{C3380CC4-5D6E-409C-BE32-E72D297353CC}">
              <c16:uniqueId val="{00000000-0B2D-4E75-8B3D-D90B3443A3D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20.34</c:v>
                </c:pt>
                <c:pt idx="3">
                  <c:v>21.85</c:v>
                </c:pt>
                <c:pt idx="4">
                  <c:v>25.19</c:v>
                </c:pt>
              </c:numCache>
            </c:numRef>
          </c:val>
          <c:smooth val="0"/>
          <c:extLst>
            <c:ext xmlns:c16="http://schemas.microsoft.com/office/drawing/2014/chart" uri="{C3380CC4-5D6E-409C-BE32-E72D297353CC}">
              <c16:uniqueId val="{00000001-0B2D-4E75-8B3D-D90B3443A3D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E63B-4CC9-B169-165949463B4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E63B-4CC9-B169-165949463B4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F025-4A91-BD07-7628244AB64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139.02000000000001</c:v>
                </c:pt>
                <c:pt idx="3">
                  <c:v>132.04</c:v>
                </c:pt>
                <c:pt idx="4">
                  <c:v>145.43</c:v>
                </c:pt>
              </c:numCache>
            </c:numRef>
          </c:val>
          <c:smooth val="0"/>
          <c:extLst>
            <c:ext xmlns:c16="http://schemas.microsoft.com/office/drawing/2014/chart" uri="{C3380CC4-5D6E-409C-BE32-E72D297353CC}">
              <c16:uniqueId val="{00000001-F025-4A91-BD07-7628244AB64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19.84</c:v>
                </c:pt>
                <c:pt idx="3">
                  <c:v>24.12</c:v>
                </c:pt>
                <c:pt idx="4">
                  <c:v>24.55</c:v>
                </c:pt>
              </c:numCache>
            </c:numRef>
          </c:val>
          <c:extLst>
            <c:ext xmlns:c16="http://schemas.microsoft.com/office/drawing/2014/chart" uri="{C3380CC4-5D6E-409C-BE32-E72D297353CC}">
              <c16:uniqueId val="{00000000-9ED5-4EA7-95D1-299EE0E3776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29.13</c:v>
                </c:pt>
                <c:pt idx="3">
                  <c:v>35.69</c:v>
                </c:pt>
                <c:pt idx="4">
                  <c:v>38.4</c:v>
                </c:pt>
              </c:numCache>
            </c:numRef>
          </c:val>
          <c:smooth val="0"/>
          <c:extLst>
            <c:ext xmlns:c16="http://schemas.microsoft.com/office/drawing/2014/chart" uri="{C3380CC4-5D6E-409C-BE32-E72D297353CC}">
              <c16:uniqueId val="{00000001-9ED5-4EA7-95D1-299EE0E3776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CADD-4B60-BE24-F4EB32D990B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867.83</c:v>
                </c:pt>
                <c:pt idx="3">
                  <c:v>791.76</c:v>
                </c:pt>
                <c:pt idx="4">
                  <c:v>900.82</c:v>
                </c:pt>
              </c:numCache>
            </c:numRef>
          </c:val>
          <c:smooth val="0"/>
          <c:extLst>
            <c:ext xmlns:c16="http://schemas.microsoft.com/office/drawing/2014/chart" uri="{C3380CC4-5D6E-409C-BE32-E72D297353CC}">
              <c16:uniqueId val="{00000001-CADD-4B60-BE24-F4EB32D990B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94.51</c:v>
                </c:pt>
                <c:pt idx="3">
                  <c:v>97.76</c:v>
                </c:pt>
                <c:pt idx="4">
                  <c:v>87.78</c:v>
                </c:pt>
              </c:numCache>
            </c:numRef>
          </c:val>
          <c:extLst>
            <c:ext xmlns:c16="http://schemas.microsoft.com/office/drawing/2014/chart" uri="{C3380CC4-5D6E-409C-BE32-E72D297353CC}">
              <c16:uniqueId val="{00000000-DFCF-4D01-8C5C-38BA614CC0F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57.08</c:v>
                </c:pt>
                <c:pt idx="3">
                  <c:v>56.26</c:v>
                </c:pt>
                <c:pt idx="4">
                  <c:v>52.94</c:v>
                </c:pt>
              </c:numCache>
            </c:numRef>
          </c:val>
          <c:smooth val="0"/>
          <c:extLst>
            <c:ext xmlns:c16="http://schemas.microsoft.com/office/drawing/2014/chart" uri="{C3380CC4-5D6E-409C-BE32-E72D297353CC}">
              <c16:uniqueId val="{00000001-DFCF-4D01-8C5C-38BA614CC0F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183.95</c:v>
                </c:pt>
                <c:pt idx="3">
                  <c:v>194.19</c:v>
                </c:pt>
                <c:pt idx="4">
                  <c:v>207.12</c:v>
                </c:pt>
              </c:numCache>
            </c:numRef>
          </c:val>
          <c:extLst>
            <c:ext xmlns:c16="http://schemas.microsoft.com/office/drawing/2014/chart" uri="{C3380CC4-5D6E-409C-BE32-E72D297353CC}">
              <c16:uniqueId val="{00000000-60C9-4205-8B44-B396C8220F4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274.99</c:v>
                </c:pt>
                <c:pt idx="3">
                  <c:v>282.08999999999997</c:v>
                </c:pt>
                <c:pt idx="4">
                  <c:v>303.27999999999997</c:v>
                </c:pt>
              </c:numCache>
            </c:numRef>
          </c:val>
          <c:smooth val="0"/>
          <c:extLst>
            <c:ext xmlns:c16="http://schemas.microsoft.com/office/drawing/2014/chart" uri="{C3380CC4-5D6E-409C-BE32-E72D297353CC}">
              <c16:uniqueId val="{00000001-60C9-4205-8B44-B396C8220F4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【133.62】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【36.94】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W52" zoomScaleNormal="100" workbookViewId="0">
      <selection activeCell="CA66" sqref="CA6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福島県　西会津町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40" t="str">
        <f>データ!I6</f>
        <v>法適用</v>
      </c>
      <c r="C8" s="40"/>
      <c r="D8" s="40"/>
      <c r="E8" s="40"/>
      <c r="F8" s="40"/>
      <c r="G8" s="40"/>
      <c r="H8" s="40"/>
      <c r="I8" s="40" t="str">
        <f>データ!J6</f>
        <v>下水道事業</v>
      </c>
      <c r="J8" s="40"/>
      <c r="K8" s="40"/>
      <c r="L8" s="40"/>
      <c r="M8" s="40"/>
      <c r="N8" s="40"/>
      <c r="O8" s="40"/>
      <c r="P8" s="40" t="str">
        <f>データ!K6</f>
        <v>農業集落排水</v>
      </c>
      <c r="Q8" s="40"/>
      <c r="R8" s="40"/>
      <c r="S8" s="40"/>
      <c r="T8" s="40"/>
      <c r="U8" s="40"/>
      <c r="V8" s="40"/>
      <c r="W8" s="40" t="str">
        <f>データ!L6</f>
        <v>F2</v>
      </c>
      <c r="X8" s="40"/>
      <c r="Y8" s="40"/>
      <c r="Z8" s="40"/>
      <c r="AA8" s="40"/>
      <c r="AB8" s="40"/>
      <c r="AC8" s="40"/>
      <c r="AD8" s="41" t="str">
        <f>データ!$M$6</f>
        <v>非設置</v>
      </c>
      <c r="AE8" s="41"/>
      <c r="AF8" s="41"/>
      <c r="AG8" s="41"/>
      <c r="AH8" s="41"/>
      <c r="AI8" s="41"/>
      <c r="AJ8" s="41"/>
      <c r="AK8" s="3"/>
      <c r="AL8" s="42">
        <f>データ!S6</f>
        <v>5694</v>
      </c>
      <c r="AM8" s="42"/>
      <c r="AN8" s="42"/>
      <c r="AO8" s="42"/>
      <c r="AP8" s="42"/>
      <c r="AQ8" s="42"/>
      <c r="AR8" s="42"/>
      <c r="AS8" s="42"/>
      <c r="AT8" s="35">
        <f>データ!T6</f>
        <v>298.18</v>
      </c>
      <c r="AU8" s="35"/>
      <c r="AV8" s="35"/>
      <c r="AW8" s="35"/>
      <c r="AX8" s="35"/>
      <c r="AY8" s="35"/>
      <c r="AZ8" s="35"/>
      <c r="BA8" s="35"/>
      <c r="BB8" s="35">
        <f>データ!U6</f>
        <v>19.100000000000001</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
      <c r="A10" s="2"/>
      <c r="B10" s="35" t="str">
        <f>データ!N6</f>
        <v>-</v>
      </c>
      <c r="C10" s="35"/>
      <c r="D10" s="35"/>
      <c r="E10" s="35"/>
      <c r="F10" s="35"/>
      <c r="G10" s="35"/>
      <c r="H10" s="35"/>
      <c r="I10" s="35">
        <f>データ!O6</f>
        <v>73.67</v>
      </c>
      <c r="J10" s="35"/>
      <c r="K10" s="35"/>
      <c r="L10" s="35"/>
      <c r="M10" s="35"/>
      <c r="N10" s="35"/>
      <c r="O10" s="35"/>
      <c r="P10" s="35">
        <f>データ!P6</f>
        <v>24.28</v>
      </c>
      <c r="Q10" s="35"/>
      <c r="R10" s="35"/>
      <c r="S10" s="35"/>
      <c r="T10" s="35"/>
      <c r="U10" s="35"/>
      <c r="V10" s="35"/>
      <c r="W10" s="35">
        <f>データ!Q6</f>
        <v>100</v>
      </c>
      <c r="X10" s="35"/>
      <c r="Y10" s="35"/>
      <c r="Z10" s="35"/>
      <c r="AA10" s="35"/>
      <c r="AB10" s="35"/>
      <c r="AC10" s="35"/>
      <c r="AD10" s="42">
        <f>データ!R6</f>
        <v>4730</v>
      </c>
      <c r="AE10" s="42"/>
      <c r="AF10" s="42"/>
      <c r="AG10" s="42"/>
      <c r="AH10" s="42"/>
      <c r="AI10" s="42"/>
      <c r="AJ10" s="42"/>
      <c r="AK10" s="2"/>
      <c r="AL10" s="42">
        <f>データ!V6</f>
        <v>1369</v>
      </c>
      <c r="AM10" s="42"/>
      <c r="AN10" s="42"/>
      <c r="AO10" s="42"/>
      <c r="AP10" s="42"/>
      <c r="AQ10" s="42"/>
      <c r="AR10" s="42"/>
      <c r="AS10" s="42"/>
      <c r="AT10" s="35">
        <f>データ!W6</f>
        <v>1.66</v>
      </c>
      <c r="AU10" s="35"/>
      <c r="AV10" s="35"/>
      <c r="AW10" s="35"/>
      <c r="AX10" s="35"/>
      <c r="AY10" s="35"/>
      <c r="AZ10" s="35"/>
      <c r="BA10" s="35"/>
      <c r="BB10" s="35">
        <f>データ!X6</f>
        <v>824.7</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113</v>
      </c>
      <c r="BM16" s="66"/>
      <c r="BN16" s="66"/>
      <c r="BO16" s="66"/>
      <c r="BP16" s="66"/>
      <c r="BQ16" s="66"/>
      <c r="BR16" s="66"/>
      <c r="BS16" s="66"/>
      <c r="BT16" s="66"/>
      <c r="BU16" s="66"/>
      <c r="BV16" s="66"/>
      <c r="BW16" s="66"/>
      <c r="BX16" s="66"/>
      <c r="BY16" s="66"/>
      <c r="BZ16" s="6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114</v>
      </c>
      <c r="BM47" s="66"/>
      <c r="BN47" s="66"/>
      <c r="BO47" s="66"/>
      <c r="BP47" s="66"/>
      <c r="BQ47" s="66"/>
      <c r="BR47" s="66"/>
      <c r="BS47" s="66"/>
      <c r="BT47" s="66"/>
      <c r="BU47" s="66"/>
      <c r="BV47" s="66"/>
      <c r="BW47" s="66"/>
      <c r="BX47" s="66"/>
      <c r="BY47" s="66"/>
      <c r="BZ47" s="6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2">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115</v>
      </c>
      <c r="BM66" s="66"/>
      <c r="BN66" s="66"/>
      <c r="BO66" s="66"/>
      <c r="BP66" s="66"/>
      <c r="BQ66" s="66"/>
      <c r="BR66" s="66"/>
      <c r="BS66" s="66"/>
      <c r="BT66" s="66"/>
      <c r="BU66" s="66"/>
      <c r="BV66" s="66"/>
      <c r="BW66" s="66"/>
      <c r="BX66" s="66"/>
      <c r="BY66" s="66"/>
      <c r="BZ66" s="6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2">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【103.61】</v>
      </c>
      <c r="F85" s="12" t="str">
        <f>データ!AT6</f>
        <v>【133.62】</v>
      </c>
      <c r="G85" s="12" t="str">
        <f>データ!BE6</f>
        <v>【36.94】</v>
      </c>
      <c r="H85" s="12" t="str">
        <f>データ!BP6</f>
        <v>【809.19】</v>
      </c>
      <c r="I85" s="12" t="str">
        <f>データ!CA6</f>
        <v>【57.02】</v>
      </c>
      <c r="J85" s="12" t="str">
        <f>データ!CL6</f>
        <v>【273.68】</v>
      </c>
      <c r="K85" s="12" t="str">
        <f>データ!CW6</f>
        <v>【52.55】</v>
      </c>
      <c r="L85" s="12" t="str">
        <f>データ!DH6</f>
        <v>【87.30】</v>
      </c>
      <c r="M85" s="12" t="str">
        <f>データ!DS6</f>
        <v>【27.11】</v>
      </c>
      <c r="N85" s="12" t="str">
        <f>データ!ED6</f>
        <v>【0.00】</v>
      </c>
      <c r="O85" s="12" t="str">
        <f>データ!EO6</f>
        <v>【0.02】</v>
      </c>
    </row>
  </sheetData>
  <sheetProtection algorithmName="SHA-512" hashValue="Q+qOceASBw4s4DYQ4jrd/ofw0CSRMoXqya1kXGZCriWEuQZBPq+H0WEW9lCoNgFNBqGQweiLbnxIgD8bJHF6CA==" saltValue="KJvO809qhT/VA2Wq8Q8yl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2022</v>
      </c>
      <c r="C6" s="19">
        <f t="shared" ref="C6:X6" si="3">C7</f>
        <v>74055</v>
      </c>
      <c r="D6" s="19">
        <f t="shared" si="3"/>
        <v>46</v>
      </c>
      <c r="E6" s="19">
        <f t="shared" si="3"/>
        <v>17</v>
      </c>
      <c r="F6" s="19">
        <f t="shared" si="3"/>
        <v>5</v>
      </c>
      <c r="G6" s="19">
        <f t="shared" si="3"/>
        <v>0</v>
      </c>
      <c r="H6" s="19" t="str">
        <f t="shared" si="3"/>
        <v>福島県　西会津町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73.67</v>
      </c>
      <c r="P6" s="20">
        <f t="shared" si="3"/>
        <v>24.28</v>
      </c>
      <c r="Q6" s="20">
        <f t="shared" si="3"/>
        <v>100</v>
      </c>
      <c r="R6" s="20">
        <f t="shared" si="3"/>
        <v>4730</v>
      </c>
      <c r="S6" s="20">
        <f t="shared" si="3"/>
        <v>5694</v>
      </c>
      <c r="T6" s="20">
        <f t="shared" si="3"/>
        <v>298.18</v>
      </c>
      <c r="U6" s="20">
        <f t="shared" si="3"/>
        <v>19.100000000000001</v>
      </c>
      <c r="V6" s="20">
        <f t="shared" si="3"/>
        <v>1369</v>
      </c>
      <c r="W6" s="20">
        <f t="shared" si="3"/>
        <v>1.66</v>
      </c>
      <c r="X6" s="20">
        <f t="shared" si="3"/>
        <v>824.7</v>
      </c>
      <c r="Y6" s="21" t="str">
        <f>IF(Y7="",NA(),Y7)</f>
        <v>-</v>
      </c>
      <c r="Z6" s="21" t="str">
        <f t="shared" ref="Z6:AH6" si="4">IF(Z7="",NA(),Z7)</f>
        <v>-</v>
      </c>
      <c r="AA6" s="21">
        <f t="shared" si="4"/>
        <v>101.98</v>
      </c>
      <c r="AB6" s="21">
        <f t="shared" si="4"/>
        <v>102.11</v>
      </c>
      <c r="AC6" s="21">
        <f t="shared" si="4"/>
        <v>104.3</v>
      </c>
      <c r="AD6" s="21" t="str">
        <f t="shared" si="4"/>
        <v>-</v>
      </c>
      <c r="AE6" s="21" t="str">
        <f t="shared" si="4"/>
        <v>-</v>
      </c>
      <c r="AF6" s="21">
        <f t="shared" si="4"/>
        <v>106.37</v>
      </c>
      <c r="AG6" s="21">
        <f t="shared" si="4"/>
        <v>106.07</v>
      </c>
      <c r="AH6" s="21">
        <f t="shared" si="4"/>
        <v>105.5</v>
      </c>
      <c r="AI6" s="20" t="str">
        <f>IF(AI7="","",IF(AI7="-","【-】","【"&amp;SUBSTITUTE(TEXT(AI7,"#,##0.00"),"-","△")&amp;"】"))</f>
        <v>【103.61】</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139.02000000000001</v>
      </c>
      <c r="AR6" s="21">
        <f t="shared" si="5"/>
        <v>132.04</v>
      </c>
      <c r="AS6" s="21">
        <f t="shared" si="5"/>
        <v>145.43</v>
      </c>
      <c r="AT6" s="20" t="str">
        <f>IF(AT7="","",IF(AT7="-","【-】","【"&amp;SUBSTITUTE(TEXT(AT7,"#,##0.00"),"-","△")&amp;"】"))</f>
        <v>【133.62】</v>
      </c>
      <c r="AU6" s="21" t="str">
        <f>IF(AU7="",NA(),AU7)</f>
        <v>-</v>
      </c>
      <c r="AV6" s="21" t="str">
        <f t="shared" ref="AV6:BD6" si="6">IF(AV7="",NA(),AV7)</f>
        <v>-</v>
      </c>
      <c r="AW6" s="21">
        <f t="shared" si="6"/>
        <v>19.84</v>
      </c>
      <c r="AX6" s="21">
        <f t="shared" si="6"/>
        <v>24.12</v>
      </c>
      <c r="AY6" s="21">
        <f t="shared" si="6"/>
        <v>24.55</v>
      </c>
      <c r="AZ6" s="21" t="str">
        <f t="shared" si="6"/>
        <v>-</v>
      </c>
      <c r="BA6" s="21" t="str">
        <f t="shared" si="6"/>
        <v>-</v>
      </c>
      <c r="BB6" s="21">
        <f t="shared" si="6"/>
        <v>29.13</v>
      </c>
      <c r="BC6" s="21">
        <f t="shared" si="6"/>
        <v>35.69</v>
      </c>
      <c r="BD6" s="21">
        <f t="shared" si="6"/>
        <v>38.4</v>
      </c>
      <c r="BE6" s="20" t="str">
        <f>IF(BE7="","",IF(BE7="-","【-】","【"&amp;SUBSTITUTE(TEXT(BE7,"#,##0.00"),"-","△")&amp;"】"))</f>
        <v>【36.94】</v>
      </c>
      <c r="BF6" s="21" t="str">
        <f>IF(BF7="",NA(),BF7)</f>
        <v>-</v>
      </c>
      <c r="BG6" s="21" t="str">
        <f t="shared" ref="BG6:BO6" si="7">IF(BG7="",NA(),BG7)</f>
        <v>-</v>
      </c>
      <c r="BH6" s="20">
        <f t="shared" si="7"/>
        <v>0</v>
      </c>
      <c r="BI6" s="20">
        <f t="shared" si="7"/>
        <v>0</v>
      </c>
      <c r="BJ6" s="20">
        <f t="shared" si="7"/>
        <v>0</v>
      </c>
      <c r="BK6" s="21" t="str">
        <f t="shared" si="7"/>
        <v>-</v>
      </c>
      <c r="BL6" s="21" t="str">
        <f t="shared" si="7"/>
        <v>-</v>
      </c>
      <c r="BM6" s="21">
        <f t="shared" si="7"/>
        <v>867.83</v>
      </c>
      <c r="BN6" s="21">
        <f t="shared" si="7"/>
        <v>791.76</v>
      </c>
      <c r="BO6" s="21">
        <f t="shared" si="7"/>
        <v>900.82</v>
      </c>
      <c r="BP6" s="20" t="str">
        <f>IF(BP7="","",IF(BP7="-","【-】","【"&amp;SUBSTITUTE(TEXT(BP7,"#,##0.00"),"-","△")&amp;"】"))</f>
        <v>【809.19】</v>
      </c>
      <c r="BQ6" s="21" t="str">
        <f>IF(BQ7="",NA(),BQ7)</f>
        <v>-</v>
      </c>
      <c r="BR6" s="21" t="str">
        <f t="shared" ref="BR6:BZ6" si="8">IF(BR7="",NA(),BR7)</f>
        <v>-</v>
      </c>
      <c r="BS6" s="21">
        <f t="shared" si="8"/>
        <v>94.51</v>
      </c>
      <c r="BT6" s="21">
        <f t="shared" si="8"/>
        <v>97.76</v>
      </c>
      <c r="BU6" s="21">
        <f t="shared" si="8"/>
        <v>87.78</v>
      </c>
      <c r="BV6" s="21" t="str">
        <f t="shared" si="8"/>
        <v>-</v>
      </c>
      <c r="BW6" s="21" t="str">
        <f t="shared" si="8"/>
        <v>-</v>
      </c>
      <c r="BX6" s="21">
        <f t="shared" si="8"/>
        <v>57.08</v>
      </c>
      <c r="BY6" s="21">
        <f t="shared" si="8"/>
        <v>56.26</v>
      </c>
      <c r="BZ6" s="21">
        <f t="shared" si="8"/>
        <v>52.94</v>
      </c>
      <c r="CA6" s="20" t="str">
        <f>IF(CA7="","",IF(CA7="-","【-】","【"&amp;SUBSTITUTE(TEXT(CA7,"#,##0.00"),"-","△")&amp;"】"))</f>
        <v>【57.02】</v>
      </c>
      <c r="CB6" s="21" t="str">
        <f>IF(CB7="",NA(),CB7)</f>
        <v>-</v>
      </c>
      <c r="CC6" s="21" t="str">
        <f t="shared" ref="CC6:CK6" si="9">IF(CC7="",NA(),CC7)</f>
        <v>-</v>
      </c>
      <c r="CD6" s="21">
        <f t="shared" si="9"/>
        <v>183.95</v>
      </c>
      <c r="CE6" s="21">
        <f t="shared" si="9"/>
        <v>194.19</v>
      </c>
      <c r="CF6" s="21">
        <f t="shared" si="9"/>
        <v>207.12</v>
      </c>
      <c r="CG6" s="21" t="str">
        <f t="shared" si="9"/>
        <v>-</v>
      </c>
      <c r="CH6" s="21" t="str">
        <f t="shared" si="9"/>
        <v>-</v>
      </c>
      <c r="CI6" s="21">
        <f t="shared" si="9"/>
        <v>274.99</v>
      </c>
      <c r="CJ6" s="21">
        <f t="shared" si="9"/>
        <v>282.08999999999997</v>
      </c>
      <c r="CK6" s="21">
        <f t="shared" si="9"/>
        <v>303.27999999999997</v>
      </c>
      <c r="CL6" s="20" t="str">
        <f>IF(CL7="","",IF(CL7="-","【-】","【"&amp;SUBSTITUTE(TEXT(CL7,"#,##0.00"),"-","△")&amp;"】"))</f>
        <v>【273.68】</v>
      </c>
      <c r="CM6" s="21" t="str">
        <f>IF(CM7="",NA(),CM7)</f>
        <v>-</v>
      </c>
      <c r="CN6" s="21" t="str">
        <f t="shared" ref="CN6:CV6" si="10">IF(CN7="",NA(),CN7)</f>
        <v>-</v>
      </c>
      <c r="CO6" s="21">
        <f t="shared" si="10"/>
        <v>43.97</v>
      </c>
      <c r="CP6" s="21">
        <f t="shared" si="10"/>
        <v>43.58</v>
      </c>
      <c r="CQ6" s="21">
        <f t="shared" si="10"/>
        <v>32.659999999999997</v>
      </c>
      <c r="CR6" s="21" t="str">
        <f t="shared" si="10"/>
        <v>-</v>
      </c>
      <c r="CS6" s="21" t="str">
        <f t="shared" si="10"/>
        <v>-</v>
      </c>
      <c r="CT6" s="21">
        <f t="shared" si="10"/>
        <v>54.83</v>
      </c>
      <c r="CU6" s="21">
        <f t="shared" si="10"/>
        <v>66.53</v>
      </c>
      <c r="CV6" s="21">
        <f t="shared" si="10"/>
        <v>52.35</v>
      </c>
      <c r="CW6" s="20" t="str">
        <f>IF(CW7="","",IF(CW7="-","【-】","【"&amp;SUBSTITUTE(TEXT(CW7,"#,##0.00"),"-","△")&amp;"】"))</f>
        <v>【52.55】</v>
      </c>
      <c r="CX6" s="21" t="str">
        <f>IF(CX7="",NA(),CX7)</f>
        <v>-</v>
      </c>
      <c r="CY6" s="21" t="str">
        <f t="shared" ref="CY6:DG6" si="11">IF(CY7="",NA(),CY7)</f>
        <v>-</v>
      </c>
      <c r="CZ6" s="21">
        <f t="shared" si="11"/>
        <v>88.08</v>
      </c>
      <c r="DA6" s="21">
        <f t="shared" si="11"/>
        <v>88.36</v>
      </c>
      <c r="DB6" s="21">
        <f t="shared" si="11"/>
        <v>89.12</v>
      </c>
      <c r="DC6" s="21" t="str">
        <f t="shared" si="11"/>
        <v>-</v>
      </c>
      <c r="DD6" s="21" t="str">
        <f t="shared" si="11"/>
        <v>-</v>
      </c>
      <c r="DE6" s="21">
        <f t="shared" si="11"/>
        <v>84.7</v>
      </c>
      <c r="DF6" s="21">
        <f t="shared" si="11"/>
        <v>84.67</v>
      </c>
      <c r="DG6" s="21">
        <f t="shared" si="11"/>
        <v>84.39</v>
      </c>
      <c r="DH6" s="20" t="str">
        <f>IF(DH7="","",IF(DH7="-","【-】","【"&amp;SUBSTITUTE(TEXT(DH7,"#,##0.00"),"-","△")&amp;"】"))</f>
        <v>【87.30】</v>
      </c>
      <c r="DI6" s="21" t="str">
        <f>IF(DI7="",NA(),DI7)</f>
        <v>-</v>
      </c>
      <c r="DJ6" s="21" t="str">
        <f t="shared" ref="DJ6:DR6" si="12">IF(DJ7="",NA(),DJ7)</f>
        <v>-</v>
      </c>
      <c r="DK6" s="21">
        <f t="shared" si="12"/>
        <v>3.47</v>
      </c>
      <c r="DL6" s="21">
        <f t="shared" si="12"/>
        <v>6.78</v>
      </c>
      <c r="DM6" s="21">
        <f t="shared" si="12"/>
        <v>9.65</v>
      </c>
      <c r="DN6" s="21" t="str">
        <f t="shared" si="12"/>
        <v>-</v>
      </c>
      <c r="DO6" s="21" t="str">
        <f t="shared" si="12"/>
        <v>-</v>
      </c>
      <c r="DP6" s="21">
        <f t="shared" si="12"/>
        <v>20.34</v>
      </c>
      <c r="DQ6" s="21">
        <f t="shared" si="12"/>
        <v>21.85</v>
      </c>
      <c r="DR6" s="21">
        <f t="shared" si="12"/>
        <v>25.19</v>
      </c>
      <c r="DS6" s="20" t="str">
        <f>IF(DS7="","",IF(DS7="-","【-】","【"&amp;SUBSTITUTE(TEXT(DS7,"#,##0.00"),"-","△")&amp;"】"))</f>
        <v>【27.11】</v>
      </c>
      <c r="DT6" s="21" t="str">
        <f>IF(DT7="",NA(),DT7)</f>
        <v>-</v>
      </c>
      <c r="DU6" s="21" t="str">
        <f t="shared" ref="DU6:EC6" si="13">IF(DU7="",NA(),DU7)</f>
        <v>-</v>
      </c>
      <c r="DV6" s="20">
        <f t="shared" si="13"/>
        <v>0</v>
      </c>
      <c r="DW6" s="20">
        <f t="shared" si="13"/>
        <v>0</v>
      </c>
      <c r="DX6" s="20">
        <f t="shared" si="13"/>
        <v>0</v>
      </c>
      <c r="DY6" s="21" t="str">
        <f t="shared" si="13"/>
        <v>-</v>
      </c>
      <c r="DZ6" s="21" t="str">
        <f t="shared" si="13"/>
        <v>-</v>
      </c>
      <c r="EA6" s="20">
        <f t="shared" si="13"/>
        <v>0</v>
      </c>
      <c r="EB6" s="20">
        <f t="shared" si="13"/>
        <v>0</v>
      </c>
      <c r="EC6" s="20">
        <f t="shared" si="13"/>
        <v>0</v>
      </c>
      <c r="ED6" s="20" t="str">
        <f>IF(ED7="","",IF(ED7="-","【-】","【"&amp;SUBSTITUTE(TEXT(ED7,"#,##0.00"),"-","△")&amp;"】"))</f>
        <v>【0.00】</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0.25</v>
      </c>
      <c r="EM6" s="21">
        <f t="shared" si="14"/>
        <v>0.05</v>
      </c>
      <c r="EN6" s="21">
        <f t="shared" si="14"/>
        <v>0.03</v>
      </c>
      <c r="EO6" s="20" t="str">
        <f>IF(EO7="","",IF(EO7="-","【-】","【"&amp;SUBSTITUTE(TEXT(EO7,"#,##0.00"),"-","△")&amp;"】"))</f>
        <v>【0.02】</v>
      </c>
    </row>
    <row r="7" spans="1:148" s="22" customFormat="1" x14ac:dyDescent="0.2">
      <c r="A7" s="14"/>
      <c r="B7" s="23">
        <v>2022</v>
      </c>
      <c r="C7" s="23">
        <v>74055</v>
      </c>
      <c r="D7" s="23">
        <v>46</v>
      </c>
      <c r="E7" s="23">
        <v>17</v>
      </c>
      <c r="F7" s="23">
        <v>5</v>
      </c>
      <c r="G7" s="23">
        <v>0</v>
      </c>
      <c r="H7" s="23" t="s">
        <v>96</v>
      </c>
      <c r="I7" s="23" t="s">
        <v>97</v>
      </c>
      <c r="J7" s="23" t="s">
        <v>98</v>
      </c>
      <c r="K7" s="23" t="s">
        <v>99</v>
      </c>
      <c r="L7" s="23" t="s">
        <v>100</v>
      </c>
      <c r="M7" s="23" t="s">
        <v>101</v>
      </c>
      <c r="N7" s="24" t="s">
        <v>102</v>
      </c>
      <c r="O7" s="24">
        <v>73.67</v>
      </c>
      <c r="P7" s="24">
        <v>24.28</v>
      </c>
      <c r="Q7" s="24">
        <v>100</v>
      </c>
      <c r="R7" s="24">
        <v>4730</v>
      </c>
      <c r="S7" s="24">
        <v>5694</v>
      </c>
      <c r="T7" s="24">
        <v>298.18</v>
      </c>
      <c r="U7" s="24">
        <v>19.100000000000001</v>
      </c>
      <c r="V7" s="24">
        <v>1369</v>
      </c>
      <c r="W7" s="24">
        <v>1.66</v>
      </c>
      <c r="X7" s="24">
        <v>824.7</v>
      </c>
      <c r="Y7" s="24" t="s">
        <v>102</v>
      </c>
      <c r="Z7" s="24" t="s">
        <v>102</v>
      </c>
      <c r="AA7" s="24">
        <v>101.98</v>
      </c>
      <c r="AB7" s="24">
        <v>102.11</v>
      </c>
      <c r="AC7" s="24">
        <v>104.3</v>
      </c>
      <c r="AD7" s="24" t="s">
        <v>102</v>
      </c>
      <c r="AE7" s="24" t="s">
        <v>102</v>
      </c>
      <c r="AF7" s="24">
        <v>106.37</v>
      </c>
      <c r="AG7" s="24">
        <v>106.07</v>
      </c>
      <c r="AH7" s="24">
        <v>105.5</v>
      </c>
      <c r="AI7" s="24">
        <v>103.61</v>
      </c>
      <c r="AJ7" s="24" t="s">
        <v>102</v>
      </c>
      <c r="AK7" s="24" t="s">
        <v>102</v>
      </c>
      <c r="AL7" s="24">
        <v>0</v>
      </c>
      <c r="AM7" s="24">
        <v>0</v>
      </c>
      <c r="AN7" s="24">
        <v>0</v>
      </c>
      <c r="AO7" s="24" t="s">
        <v>102</v>
      </c>
      <c r="AP7" s="24" t="s">
        <v>102</v>
      </c>
      <c r="AQ7" s="24">
        <v>139.02000000000001</v>
      </c>
      <c r="AR7" s="24">
        <v>132.04</v>
      </c>
      <c r="AS7" s="24">
        <v>145.43</v>
      </c>
      <c r="AT7" s="24">
        <v>133.62</v>
      </c>
      <c r="AU7" s="24" t="s">
        <v>102</v>
      </c>
      <c r="AV7" s="24" t="s">
        <v>102</v>
      </c>
      <c r="AW7" s="24">
        <v>19.84</v>
      </c>
      <c r="AX7" s="24">
        <v>24.12</v>
      </c>
      <c r="AY7" s="24">
        <v>24.55</v>
      </c>
      <c r="AZ7" s="24" t="s">
        <v>102</v>
      </c>
      <c r="BA7" s="24" t="s">
        <v>102</v>
      </c>
      <c r="BB7" s="24">
        <v>29.13</v>
      </c>
      <c r="BC7" s="24">
        <v>35.69</v>
      </c>
      <c r="BD7" s="24">
        <v>38.4</v>
      </c>
      <c r="BE7" s="24">
        <v>36.94</v>
      </c>
      <c r="BF7" s="24" t="s">
        <v>102</v>
      </c>
      <c r="BG7" s="24" t="s">
        <v>102</v>
      </c>
      <c r="BH7" s="24">
        <v>0</v>
      </c>
      <c r="BI7" s="24">
        <v>0</v>
      </c>
      <c r="BJ7" s="24">
        <v>0</v>
      </c>
      <c r="BK7" s="24" t="s">
        <v>102</v>
      </c>
      <c r="BL7" s="24" t="s">
        <v>102</v>
      </c>
      <c r="BM7" s="24">
        <v>867.83</v>
      </c>
      <c r="BN7" s="24">
        <v>791.76</v>
      </c>
      <c r="BO7" s="24">
        <v>900.82</v>
      </c>
      <c r="BP7" s="24">
        <v>809.19</v>
      </c>
      <c r="BQ7" s="24" t="s">
        <v>102</v>
      </c>
      <c r="BR7" s="24" t="s">
        <v>102</v>
      </c>
      <c r="BS7" s="24">
        <v>94.51</v>
      </c>
      <c r="BT7" s="24">
        <v>97.76</v>
      </c>
      <c r="BU7" s="24">
        <v>87.78</v>
      </c>
      <c r="BV7" s="24" t="s">
        <v>102</v>
      </c>
      <c r="BW7" s="24" t="s">
        <v>102</v>
      </c>
      <c r="BX7" s="24">
        <v>57.08</v>
      </c>
      <c r="BY7" s="24">
        <v>56.26</v>
      </c>
      <c r="BZ7" s="24">
        <v>52.94</v>
      </c>
      <c r="CA7" s="24">
        <v>57.02</v>
      </c>
      <c r="CB7" s="24" t="s">
        <v>102</v>
      </c>
      <c r="CC7" s="24" t="s">
        <v>102</v>
      </c>
      <c r="CD7" s="24">
        <v>183.95</v>
      </c>
      <c r="CE7" s="24">
        <v>194.19</v>
      </c>
      <c r="CF7" s="24">
        <v>207.12</v>
      </c>
      <c r="CG7" s="24" t="s">
        <v>102</v>
      </c>
      <c r="CH7" s="24" t="s">
        <v>102</v>
      </c>
      <c r="CI7" s="24">
        <v>274.99</v>
      </c>
      <c r="CJ7" s="24">
        <v>282.08999999999997</v>
      </c>
      <c r="CK7" s="24">
        <v>303.27999999999997</v>
      </c>
      <c r="CL7" s="24">
        <v>273.68</v>
      </c>
      <c r="CM7" s="24" t="s">
        <v>102</v>
      </c>
      <c r="CN7" s="24" t="s">
        <v>102</v>
      </c>
      <c r="CO7" s="24">
        <v>43.97</v>
      </c>
      <c r="CP7" s="24">
        <v>43.58</v>
      </c>
      <c r="CQ7" s="24">
        <v>32.659999999999997</v>
      </c>
      <c r="CR7" s="24" t="s">
        <v>102</v>
      </c>
      <c r="CS7" s="24" t="s">
        <v>102</v>
      </c>
      <c r="CT7" s="24">
        <v>54.83</v>
      </c>
      <c r="CU7" s="24">
        <v>66.53</v>
      </c>
      <c r="CV7" s="24">
        <v>52.35</v>
      </c>
      <c r="CW7" s="24">
        <v>52.55</v>
      </c>
      <c r="CX7" s="24" t="s">
        <v>102</v>
      </c>
      <c r="CY7" s="24" t="s">
        <v>102</v>
      </c>
      <c r="CZ7" s="24">
        <v>88.08</v>
      </c>
      <c r="DA7" s="24">
        <v>88.36</v>
      </c>
      <c r="DB7" s="24">
        <v>89.12</v>
      </c>
      <c r="DC7" s="24" t="s">
        <v>102</v>
      </c>
      <c r="DD7" s="24" t="s">
        <v>102</v>
      </c>
      <c r="DE7" s="24">
        <v>84.7</v>
      </c>
      <c r="DF7" s="24">
        <v>84.67</v>
      </c>
      <c r="DG7" s="24">
        <v>84.39</v>
      </c>
      <c r="DH7" s="24">
        <v>87.3</v>
      </c>
      <c r="DI7" s="24" t="s">
        <v>102</v>
      </c>
      <c r="DJ7" s="24" t="s">
        <v>102</v>
      </c>
      <c r="DK7" s="24">
        <v>3.47</v>
      </c>
      <c r="DL7" s="24">
        <v>6.78</v>
      </c>
      <c r="DM7" s="24">
        <v>9.65</v>
      </c>
      <c r="DN7" s="24" t="s">
        <v>102</v>
      </c>
      <c r="DO7" s="24" t="s">
        <v>102</v>
      </c>
      <c r="DP7" s="24">
        <v>20.34</v>
      </c>
      <c r="DQ7" s="24">
        <v>21.85</v>
      </c>
      <c r="DR7" s="24">
        <v>25.19</v>
      </c>
      <c r="DS7" s="24">
        <v>27.11</v>
      </c>
      <c r="DT7" s="24" t="s">
        <v>102</v>
      </c>
      <c r="DU7" s="24" t="s">
        <v>102</v>
      </c>
      <c r="DV7" s="24">
        <v>0</v>
      </c>
      <c r="DW7" s="24">
        <v>0</v>
      </c>
      <c r="DX7" s="24">
        <v>0</v>
      </c>
      <c r="DY7" s="24" t="s">
        <v>102</v>
      </c>
      <c r="DZ7" s="24" t="s">
        <v>102</v>
      </c>
      <c r="EA7" s="24">
        <v>0</v>
      </c>
      <c r="EB7" s="24">
        <v>0</v>
      </c>
      <c r="EC7" s="24">
        <v>0</v>
      </c>
      <c r="ED7" s="24">
        <v>0</v>
      </c>
      <c r="EE7" s="24" t="s">
        <v>102</v>
      </c>
      <c r="EF7" s="24" t="s">
        <v>102</v>
      </c>
      <c r="EG7" s="24">
        <v>0</v>
      </c>
      <c r="EH7" s="24">
        <v>0</v>
      </c>
      <c r="EI7" s="24">
        <v>0</v>
      </c>
      <c r="EJ7" s="24" t="s">
        <v>102</v>
      </c>
      <c r="EK7" s="24" t="s">
        <v>102</v>
      </c>
      <c r="EL7" s="24">
        <v>0.25</v>
      </c>
      <c r="EM7" s="24">
        <v>0.05</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2">
      <c r="B11">
        <v>4</v>
      </c>
      <c r="C11">
        <v>3</v>
      </c>
      <c r="D11">
        <v>2</v>
      </c>
      <c r="E11">
        <v>1</v>
      </c>
      <c r="F11">
        <v>0</v>
      </c>
      <c r="G11" t="s">
        <v>108</v>
      </c>
    </row>
    <row r="12" spans="1:148" x14ac:dyDescent="0.2">
      <c r="B12">
        <v>1</v>
      </c>
      <c r="C12">
        <v>1</v>
      </c>
      <c r="D12">
        <v>2</v>
      </c>
      <c r="E12">
        <v>3</v>
      </c>
      <c r="F12">
        <v>4</v>
      </c>
      <c r="G12" t="s">
        <v>109</v>
      </c>
    </row>
    <row r="13" spans="1:148" x14ac:dyDescent="0.2">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cl178</cp:lastModifiedBy>
  <cp:lastPrinted>2024-02-07T08:04:58Z</cp:lastPrinted>
  <dcterms:created xsi:type="dcterms:W3CDTF">2023-12-12T01:00:25Z</dcterms:created>
  <dcterms:modified xsi:type="dcterms:W3CDTF">2024-02-07T08:09:01Z</dcterms:modified>
  <cp:category/>
</cp:coreProperties>
</file>