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9087E125-59C0-4874-959B-BE88248224DA}" xr6:coauthVersionLast="47" xr6:coauthVersionMax="47" xr10:uidLastSave="{00000000-0000-0000-0000-000000000000}"/>
  <workbookProtection workbookAlgorithmName="SHA-512" workbookHashValue="HbjIJiQFkqzNGaf9JLHpM9zJNGjXp4u2PrE9M+LTJwekgKqiU+qKpq4w7Ihg1KI9hy+a1i4UzJ0ub1NEZzRlyw==" workbookSaltValue="yYKCJ/va8ud4HfI9nJhKfA=="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BB10" i="4"/>
  <c r="AD10" i="4"/>
  <c r="W10" i="4"/>
  <c r="P10" i="4"/>
  <c r="B10" i="4"/>
  <c r="BB8" i="4"/>
  <c r="AT8" i="4"/>
  <c r="AD8" i="4"/>
  <c r="W8" i="4"/>
  <c r="P8" i="4"/>
  <c r="B8" i="4"/>
</calcChain>
</file>

<file path=xl/sharedStrings.xml><?xml version="1.0" encoding="utf-8"?>
<sst xmlns="http://schemas.openxmlformats.org/spreadsheetml/2006/main" count="297" uniqueCount="118">
  <si>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</si>
  <si>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</si>
  <si>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</si>
  <si>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</si>
  <si>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</si>
  <si>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</si>
  <si>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</si>
  <si>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</si>
  <si>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</si>
  <si>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</si>
  <si>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</si>
  <si>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</si>
  <si>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</si>
  <si>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</si>
  <si>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</si>
  <si>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</si>
  <si>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</si>
  <si>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</si>
  <si>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</si>
  <si>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</si>
  <si>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</si>
  <si>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</si>
  <si>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</si>
  <si>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</si>
  <si>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</si>
  <si>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</si>
  <si>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</si>
  <si>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</si>
  <si>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</si>
  <si>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</si>
  <si>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</si>
  <si>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</si>
  <si>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</si>
  <si>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</si>
  <si>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</si>
  <si>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</si>
  <si>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</si>
  <si>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</si>
  <si>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</si>
  <si>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</si>
  <si>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</si>
  <si>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</si>
  <si>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</si>
  <si>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</si>
  <si>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</si>
  <si>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</si>
  <si>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</si>
  <si>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</si>
  <si>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</si>
  <si>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</si>
  <si>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</si>
  <si>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</si>
  <si>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</si>
  <si>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</si>
  <si>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</si>
  <si>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</si>
  <si>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</si>
  <si>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</si>
  <si>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</si>
  <si>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</si>
  <si>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</si>
  <si>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</si>
  <si>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</si>
  <si>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</si>
  <si>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</si>
  <si>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</si>
  <si>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</si>
  <si>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</si>
  <si>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</si>
  <si>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</si>
  <si>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</si>
  <si>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</si>
  <si>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</si>
  <si>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</si>
  <si>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</si>
  <si>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</si>
  <si>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</si>
  <si>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</si>
  <si>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</si>
  <si>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</si>
  <si>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</si>
  <si>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</si>
  <si>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</si>
  <si>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</si>
  <si>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</si>
  <si>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</si>
  <si>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</si>
  <si>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</si>
  <si>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</si>
  <si>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</si>
  <si>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</si>
  <si>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</si>
  <si>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</si>
  <si>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</si>
  <si>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</si>
  <si>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</si>
  <si>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</si>
  <si>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</si>
  <si>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</si>
  <si>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</si>
  <si>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</si>
  <si>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</si>
  <si>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</si>
  <si>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</si>
  <si>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</si>
  <si>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</si>
  <si>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</si>
  <si>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</si>
  <si>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</si>
  <si>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</si>
  <si>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</si>
  <si>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</si>
  <si>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</si>
  <si>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</si>
  <si>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</si>
  <si>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 xml:space="preserve">　令和４年度においては、人件費の負担区分を見直し、経営の見える化を図った影響により赤字となり、「①経常収支比率」、「②累積欠損金比率」、「⑤経費回収率」及び「⑥汚水処理原価」が大きく変動しました。
　『③流動比率』は100％を下回っていますが、企業債償還金については一般会計からの繰入により補填されるため、経営に大きな影響はないと見込んでいます。
　『⑦施設利用率』は、類似団体平均値を上回る数値となっており、施設を有効的に活用している状況であると考えます。
　『⑧水洗化率』は、面整備がほぼ完了しており、接続人口と処理区域内人口が同様の割合で減少傾向にあることから、ほぼ横ばいで推移すると見込んでいます。
　経常経費の大半を占める修繕費や動力費が上昇傾向にある中、経常収益である下水道使用料が減少していることから、料金改定や抜本的な経営改善を講じなければ、次年度以降も赤字になることが予想されます。
</t>
    <rPh sb="1" eb="3">
      <t>レイワ</t>
    </rPh>
    <rPh sb="4" eb="6">
      <t>ネンド</t>
    </rPh>
    <rPh sb="41" eb="43">
      <t>アカジ</t>
    </rPh>
    <rPh sb="49" eb="51">
      <t>ケイジョウ</t>
    </rPh>
    <rPh sb="51" eb="53">
      <t>シュウシ</t>
    </rPh>
    <rPh sb="53" eb="55">
      <t>ヒリツ</t>
    </rPh>
    <rPh sb="59" eb="61">
      <t>ルイセキ</t>
    </rPh>
    <rPh sb="61" eb="64">
      <t>ケッソンキン</t>
    </rPh>
    <rPh sb="64" eb="66">
      <t>ヒリツ</t>
    </rPh>
    <rPh sb="70" eb="72">
      <t>ケイヒ</t>
    </rPh>
    <rPh sb="72" eb="75">
      <t>カイシュウリツ</t>
    </rPh>
    <rPh sb="76" eb="77">
      <t>オヨ</t>
    </rPh>
    <rPh sb="80" eb="82">
      <t>オスイ</t>
    </rPh>
    <rPh sb="82" eb="84">
      <t>ショリ</t>
    </rPh>
    <rPh sb="84" eb="86">
      <t>ゲンカ</t>
    </rPh>
    <rPh sb="88" eb="89">
      <t>オオ</t>
    </rPh>
    <rPh sb="91" eb="93">
      <t>ヘンドウ</t>
    </rPh>
    <rPh sb="179" eb="181">
      <t>シセツ</t>
    </rPh>
    <rPh sb="181" eb="184">
      <t>リヨウリツ</t>
    </rPh>
    <rPh sb="187" eb="189">
      <t>ルイジ</t>
    </rPh>
    <rPh sb="189" eb="191">
      <t>ダンタイ</t>
    </rPh>
    <rPh sb="191" eb="194">
      <t>ヘイキンチ</t>
    </rPh>
    <rPh sb="195" eb="197">
      <t>ウワマワ</t>
    </rPh>
    <rPh sb="198" eb="200">
      <t>スウチ</t>
    </rPh>
    <rPh sb="207" eb="209">
      <t>シセツ</t>
    </rPh>
    <rPh sb="210" eb="213">
      <t>ユウコウテキ</t>
    </rPh>
    <rPh sb="214" eb="216">
      <t>カツヨウ</t>
    </rPh>
    <rPh sb="220" eb="222">
      <t>ジョウキョウ</t>
    </rPh>
    <rPh sb="226" eb="227">
      <t>カンガ</t>
    </rPh>
    <rPh sb="243" eb="244">
      <t>メン</t>
    </rPh>
    <rPh sb="244" eb="246">
      <t>セイビ</t>
    </rPh>
    <rPh sb="249" eb="251">
      <t>カンリョウ</t>
    </rPh>
    <rPh sb="256" eb="258">
      <t>セツゾク</t>
    </rPh>
    <rPh sb="258" eb="260">
      <t>ジンコウ</t>
    </rPh>
    <rPh sb="261" eb="263">
      <t>ショリ</t>
    </rPh>
    <rPh sb="263" eb="266">
      <t>クイキナイ</t>
    </rPh>
    <rPh sb="266" eb="268">
      <t>ジンコウ</t>
    </rPh>
    <rPh sb="269" eb="271">
      <t>ドウヨウ</t>
    </rPh>
    <rPh sb="272" eb="274">
      <t>ワリアイ</t>
    </rPh>
    <rPh sb="275" eb="277">
      <t>ゲンショウ</t>
    </rPh>
    <rPh sb="277" eb="279">
      <t>ケイコウ</t>
    </rPh>
    <rPh sb="289" eb="290">
      <t>ヨコ</t>
    </rPh>
    <rPh sb="293" eb="295">
      <t>スイイ</t>
    </rPh>
    <rPh sb="298" eb="300">
      <t>ミコ</t>
    </rPh>
    <rPh sb="320" eb="323">
      <t>シュウゼンヒ</t>
    </rPh>
    <phoneticPr fontId="4"/>
  </si>
  <si>
    <t>　収益面については、人口減少に伴う有収水量の減少により、下水道使用料の減少が懸念されます。
　費用面については、管路施設等の整備は概ね完了しているものの、施設の老朽化に伴う更新や故障・破損に伴う修繕費用の増加が見込まれます。
　限られた財源の中でいかに収支のバランスを踏まえ、最適な規模で合理的な施設更新を進めることができるかが重要な課題となります。
　安定した経営を行うためにも、使用料改定を視野に入れた経営戦略の見直しを行うなど、長期的な経営改善が必要です。</t>
    <rPh sb="38" eb="40">
      <t>ケネン</t>
    </rPh>
    <rPh sb="65" eb="66">
      <t>オオム</t>
    </rPh>
    <phoneticPr fontId="4"/>
  </si>
  <si>
    <t xml:space="preserve">　現在のところ管路の破損や老朽化による道路陥没等の報告はありません。
　一方で、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60" eb="62">
      <t>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</si>
</sst>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EC8-407A-A5DF-E6C3E0A36C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0.09</c:v>
                </c:pt>
              </c:numCache>
            </c:numRef>
          </c:val>
          <c:smooth val="0"/>
          <c:extLst>
            <c:ext xmlns:c16="http://schemas.microsoft.com/office/drawing/2014/chart" uri="{C3380CC4-5D6E-409C-BE32-E72D297353CC}">
              <c16:uniqueId val="{00000001-1EC8-407A-A5DF-E6C3E0A36C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53.93</c:v>
                </c:pt>
                <c:pt idx="4">
                  <c:v>53.93</c:v>
                </c:pt>
              </c:numCache>
            </c:numRef>
          </c:val>
          <c:extLst>
            <c:ext xmlns:c16="http://schemas.microsoft.com/office/drawing/2014/chart" uri="{C3380CC4-5D6E-409C-BE32-E72D297353CC}">
              <c16:uniqueId val="{00000000-0113-428C-BF3C-32FB3D10CA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48.19</c:v>
                </c:pt>
                <c:pt idx="4">
                  <c:v>47.32</c:v>
                </c:pt>
              </c:numCache>
            </c:numRef>
          </c:val>
          <c:smooth val="0"/>
          <c:extLst>
            <c:ext xmlns:c16="http://schemas.microsoft.com/office/drawing/2014/chart" uri="{C3380CC4-5D6E-409C-BE32-E72D297353CC}">
              <c16:uniqueId val="{00000001-0113-428C-BF3C-32FB3D10CA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87.49</c:v>
                </c:pt>
                <c:pt idx="4">
                  <c:v>87.54</c:v>
                </c:pt>
              </c:numCache>
            </c:numRef>
          </c:val>
          <c:extLst>
            <c:ext xmlns:c16="http://schemas.microsoft.com/office/drawing/2014/chart" uri="{C3380CC4-5D6E-409C-BE32-E72D297353CC}">
              <c16:uniqueId val="{00000000-BEDC-4E3B-9642-9DCC8838EC9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82.26</c:v>
                </c:pt>
                <c:pt idx="4">
                  <c:v>81.33</c:v>
                </c:pt>
              </c:numCache>
            </c:numRef>
          </c:val>
          <c:smooth val="0"/>
          <c:extLst>
            <c:ext xmlns:c16="http://schemas.microsoft.com/office/drawing/2014/chart" uri="{C3380CC4-5D6E-409C-BE32-E72D297353CC}">
              <c16:uniqueId val="{00000001-BEDC-4E3B-9642-9DCC8838EC9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101.9</c:v>
                </c:pt>
                <c:pt idx="4">
                  <c:v>98.87</c:v>
                </c:pt>
              </c:numCache>
            </c:numRef>
          </c:val>
          <c:extLst>
            <c:ext xmlns:c16="http://schemas.microsoft.com/office/drawing/2014/chart" uri="{C3380CC4-5D6E-409C-BE32-E72D297353CC}">
              <c16:uniqueId val="{00000000-437E-43F5-8691-E100EB22A92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107.54</c:v>
                </c:pt>
                <c:pt idx="4">
                  <c:v>107.19</c:v>
                </c:pt>
              </c:numCache>
            </c:numRef>
          </c:val>
          <c:smooth val="0"/>
          <c:extLst>
            <c:ext xmlns:c16="http://schemas.microsoft.com/office/drawing/2014/chart" uri="{C3380CC4-5D6E-409C-BE32-E72D297353CC}">
              <c16:uniqueId val="{00000001-437E-43F5-8691-E100EB22A92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3.82</c:v>
                </c:pt>
                <c:pt idx="4">
                  <c:v>7.45</c:v>
                </c:pt>
              </c:numCache>
            </c:numRef>
          </c:val>
          <c:extLst>
            <c:ext xmlns:c16="http://schemas.microsoft.com/office/drawing/2014/chart" uri="{C3380CC4-5D6E-409C-BE32-E72D297353CC}">
              <c16:uniqueId val="{00000000-0F21-46F0-87D5-54622083684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21.94</c:v>
                </c:pt>
                <c:pt idx="4">
                  <c:v>22.89</c:v>
                </c:pt>
              </c:numCache>
            </c:numRef>
          </c:val>
          <c:smooth val="0"/>
          <c:extLst>
            <c:ext xmlns:c16="http://schemas.microsoft.com/office/drawing/2014/chart" uri="{C3380CC4-5D6E-409C-BE32-E72D297353CC}">
              <c16:uniqueId val="{00000001-0F21-46F0-87D5-54622083684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52-4A55-A39C-532F424699B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0A52-4A55-A39C-532F424699B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0.41</c:v>
                </c:pt>
                <c:pt idx="4">
                  <c:v>5.84</c:v>
                </c:pt>
              </c:numCache>
            </c:numRef>
          </c:val>
          <c:extLst>
            <c:ext xmlns:c16="http://schemas.microsoft.com/office/drawing/2014/chart" uri="{C3380CC4-5D6E-409C-BE32-E72D297353CC}">
              <c16:uniqueId val="{00000000-2101-440A-80E4-AC22AD6526A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19.059999999999999</c:v>
                </c:pt>
                <c:pt idx="4">
                  <c:v>31.07</c:v>
                </c:pt>
              </c:numCache>
            </c:numRef>
          </c:val>
          <c:smooth val="0"/>
          <c:extLst>
            <c:ext xmlns:c16="http://schemas.microsoft.com/office/drawing/2014/chart" uri="{C3380CC4-5D6E-409C-BE32-E72D297353CC}">
              <c16:uniqueId val="{00000001-2101-440A-80E4-AC22AD6526A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71.44</c:v>
                </c:pt>
                <c:pt idx="4">
                  <c:v>71.36</c:v>
                </c:pt>
              </c:numCache>
            </c:numRef>
          </c:val>
          <c:extLst>
            <c:ext xmlns:c16="http://schemas.microsoft.com/office/drawing/2014/chart" uri="{C3380CC4-5D6E-409C-BE32-E72D297353CC}">
              <c16:uniqueId val="{00000000-D4CA-41C7-83BF-58B30438BF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47.58</c:v>
                </c:pt>
                <c:pt idx="4">
                  <c:v>51.09</c:v>
                </c:pt>
              </c:numCache>
            </c:numRef>
          </c:val>
          <c:smooth val="0"/>
          <c:extLst>
            <c:ext xmlns:c16="http://schemas.microsoft.com/office/drawing/2014/chart" uri="{C3380CC4-5D6E-409C-BE32-E72D297353CC}">
              <c16:uniqueId val="{00000001-D4CA-41C7-83BF-58B30438BF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3A5-43A4-853D-04EE1E1B1AF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1108.8</c:v>
                </c:pt>
                <c:pt idx="4">
                  <c:v>1194.56</c:v>
                </c:pt>
              </c:numCache>
            </c:numRef>
          </c:val>
          <c:smooth val="0"/>
          <c:extLst>
            <c:ext xmlns:c16="http://schemas.microsoft.com/office/drawing/2014/chart" uri="{C3380CC4-5D6E-409C-BE32-E72D297353CC}">
              <c16:uniqueId val="{00000001-63A5-43A4-853D-04EE1E1B1AF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74.760000000000005</c:v>
                </c:pt>
                <c:pt idx="4">
                  <c:v>50.59</c:v>
                </c:pt>
              </c:numCache>
            </c:numRef>
          </c:val>
          <c:extLst>
            <c:ext xmlns:c16="http://schemas.microsoft.com/office/drawing/2014/chart" uri="{C3380CC4-5D6E-409C-BE32-E72D297353CC}">
              <c16:uniqueId val="{00000000-B896-4C8F-91B9-AB7B5F74249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79.63</c:v>
                </c:pt>
                <c:pt idx="4">
                  <c:v>76.78</c:v>
                </c:pt>
              </c:numCache>
            </c:numRef>
          </c:val>
          <c:smooth val="0"/>
          <c:extLst>
            <c:ext xmlns:c16="http://schemas.microsoft.com/office/drawing/2014/chart" uri="{C3380CC4-5D6E-409C-BE32-E72D297353CC}">
              <c16:uniqueId val="{00000001-B896-4C8F-91B9-AB7B5F74249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286.17</c:v>
                </c:pt>
                <c:pt idx="4">
                  <c:v>422.77</c:v>
                </c:pt>
              </c:numCache>
            </c:numRef>
          </c:val>
          <c:extLst>
            <c:ext xmlns:c16="http://schemas.microsoft.com/office/drawing/2014/chart" uri="{C3380CC4-5D6E-409C-BE32-E72D297353CC}">
              <c16:uniqueId val="{00000000-5A88-406F-A24E-7494E36990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213.66</c:v>
                </c:pt>
                <c:pt idx="4">
                  <c:v>224.31</c:v>
                </c:pt>
              </c:numCache>
            </c:numRef>
          </c:val>
          <c:smooth val="0"/>
          <c:extLst>
            <c:ext xmlns:c16="http://schemas.microsoft.com/office/drawing/2014/chart" uri="{C3380CC4-5D6E-409C-BE32-E72D297353CC}">
              <c16:uniqueId val="{00000001-5A88-406F-A24E-7494E36990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南会津町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14176</v>
      </c>
      <c r="AM8" s="45"/>
      <c r="AN8" s="45"/>
      <c r="AO8" s="45"/>
      <c r="AP8" s="45"/>
      <c r="AQ8" s="45"/>
      <c r="AR8" s="45"/>
      <c r="AS8" s="45"/>
      <c r="AT8" s="46">
        <f>データ!T6</f>
        <v>886.47</v>
      </c>
      <c r="AU8" s="46"/>
      <c r="AV8" s="46"/>
      <c r="AW8" s="46"/>
      <c r="AX8" s="46"/>
      <c r="AY8" s="46"/>
      <c r="AZ8" s="46"/>
      <c r="BA8" s="46"/>
      <c r="BB8" s="46">
        <f>データ!U6</f>
        <v>15.99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81.42</v>
      </c>
      <c r="J10" s="46"/>
      <c r="K10" s="46"/>
      <c r="L10" s="46"/>
      <c r="M10" s="46"/>
      <c r="N10" s="46"/>
      <c r="O10" s="46"/>
      <c r="P10" s="46">
        <f>データ!P6</f>
        <v>24.92</v>
      </c>
      <c r="Q10" s="46"/>
      <c r="R10" s="46"/>
      <c r="S10" s="46"/>
      <c r="T10" s="46"/>
      <c r="U10" s="46"/>
      <c r="V10" s="46"/>
      <c r="W10" s="46">
        <f>データ!Q6</f>
        <v>94.4</v>
      </c>
      <c r="X10" s="46"/>
      <c r="Y10" s="46"/>
      <c r="Z10" s="46"/>
      <c r="AA10" s="46"/>
      <c r="AB10" s="46"/>
      <c r="AC10" s="46"/>
      <c r="AD10" s="45">
        <f>データ!R6</f>
        <v>4180</v>
      </c>
      <c r="AE10" s="45"/>
      <c r="AF10" s="45"/>
      <c r="AG10" s="45"/>
      <c r="AH10" s="45"/>
      <c r="AI10" s="45"/>
      <c r="AJ10" s="45"/>
      <c r="AK10" s="2"/>
      <c r="AL10" s="45">
        <f>データ!V6</f>
        <v>3482</v>
      </c>
      <c r="AM10" s="45"/>
      <c r="AN10" s="45"/>
      <c r="AO10" s="45"/>
      <c r="AP10" s="45"/>
      <c r="AQ10" s="45"/>
      <c r="AR10" s="45"/>
      <c r="AS10" s="45"/>
      <c r="AT10" s="46">
        <f>データ!W6</f>
        <v>1.43</v>
      </c>
      <c r="AU10" s="46"/>
      <c r="AV10" s="46"/>
      <c r="AW10" s="46"/>
      <c r="AX10" s="46"/>
      <c r="AY10" s="46"/>
      <c r="AZ10" s="46"/>
      <c r="BA10" s="46"/>
      <c r="BB10" s="46">
        <f>データ!X6</f>
        <v>2434.9699999999998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D1SMq5u94jFu6FTuPqr/ucdCR64iiOQhUuRnTGRoO6VvbwkAvmf4RZZqtQZwyg3P/+bqrZE8r/DG0YCps5grrg==" saltValue="xp2UDrIYDpo/bg5h4Dif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73687</v>
      </c>
      <c r="D6" s="19">
        <f t="shared" si="3"/>
        <v>46</v>
      </c>
      <c r="E6" s="19">
        <f t="shared" si="3"/>
        <v>17</v>
      </c>
      <c r="F6" s="19">
        <f t="shared" si="3"/>
        <v>1</v>
      </c>
      <c r="G6" s="19">
        <f t="shared" si="3"/>
        <v>0</v>
      </c>
      <c r="H6" s="19" t="str">
        <f t="shared" si="3"/>
        <v>福島県　南会津町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81.42</v>
      </c>
      <c r="P6" s="20">
        <f t="shared" si="3"/>
        <v>24.92</v>
      </c>
      <c r="Q6" s="20">
        <f t="shared" si="3"/>
        <v>94.4</v>
      </c>
      <c r="R6" s="20">
        <f t="shared" si="3"/>
        <v>4180</v>
      </c>
      <c r="S6" s="20">
        <f t="shared" si="3"/>
        <v>14176</v>
      </c>
      <c r="T6" s="20">
        <f t="shared" si="3"/>
        <v>886.47</v>
      </c>
      <c r="U6" s="20">
        <f t="shared" si="3"/>
        <v>15.99</v>
      </c>
      <c r="V6" s="20">
        <f t="shared" si="3"/>
        <v>3482</v>
      </c>
      <c r="W6" s="20">
        <f t="shared" si="3"/>
        <v>1.43</v>
      </c>
      <c r="X6" s="20">
        <f t="shared" si="3"/>
        <v>2434.9699999999998</v>
      </c>
      <c r="Y6" s="21" t="str">
        <f>IF(Y7="",NA(),Y7)</f>
        <v>-</v>
      </c>
      <c r="Z6" s="21" t="str">
        <f t="shared" ref="Z6:AH6" si="4">IF(Z7="",NA(),Z7)</f>
        <v>-</v>
      </c>
      <c r="AA6" s="21" t="str">
        <f t="shared" si="4"/>
        <v>-</v>
      </c>
      <c r="AB6" s="21">
        <f t="shared" si="4"/>
        <v>101.9</v>
      </c>
      <c r="AC6" s="21">
        <f t="shared" si="4"/>
        <v>98.87</v>
      </c>
      <c r="AD6" s="21" t="str">
        <f t="shared" si="4"/>
        <v>-</v>
      </c>
      <c r="AE6" s="21" t="str">
        <f t="shared" si="4"/>
        <v>-</v>
      </c>
      <c r="AF6" s="21" t="str">
        <f t="shared" si="4"/>
        <v>-</v>
      </c>
      <c r="AG6" s="21">
        <f t="shared" si="4"/>
        <v>107.54</v>
      </c>
      <c r="AH6" s="21">
        <f t="shared" si="4"/>
        <v>107.19</v>
      </c>
      <c r="AI6" s="20" t="str">
        <f>IF(AI7="","",IF(AI7="-","【-】","【"&amp;SUBSTITUTE(TEXT(AI7,"#,##0.00"),"-","△")&amp;"】"))</f>
        <v>【106.11】</v>
      </c>
      <c r="AJ6" s="21" t="str">
        <f>IF(AJ7="",NA(),AJ7)</f>
        <v>-</v>
      </c>
      <c r="AK6" s="21" t="str">
        <f t="shared" ref="AK6:AS6" si="5">IF(AK7="",NA(),AK7)</f>
        <v>-</v>
      </c>
      <c r="AL6" s="21" t="str">
        <f t="shared" si="5"/>
        <v>-</v>
      </c>
      <c r="AM6" s="21">
        <f t="shared" si="5"/>
        <v>0.41</v>
      </c>
      <c r="AN6" s="21">
        <f t="shared" si="5"/>
        <v>5.84</v>
      </c>
      <c r="AO6" s="21" t="str">
        <f t="shared" si="5"/>
        <v>-</v>
      </c>
      <c r="AP6" s="21" t="str">
        <f t="shared" si="5"/>
        <v>-</v>
      </c>
      <c r="AQ6" s="21" t="str">
        <f t="shared" si="5"/>
        <v>-</v>
      </c>
      <c r="AR6" s="21">
        <f t="shared" si="5"/>
        <v>19.059999999999999</v>
      </c>
      <c r="AS6" s="21">
        <f t="shared" si="5"/>
        <v>31.07</v>
      </c>
      <c r="AT6" s="20" t="str">
        <f>IF(AT7="","",IF(AT7="-","【-】","【"&amp;SUBSTITUTE(TEXT(AT7,"#,##0.00"),"-","△")&amp;"】"))</f>
        <v>【3.15】</v>
      </c>
      <c r="AU6" s="21" t="str">
        <f>IF(AU7="",NA(),AU7)</f>
        <v>-</v>
      </c>
      <c r="AV6" s="21" t="str">
        <f t="shared" ref="AV6:BD6" si="6">IF(AV7="",NA(),AV7)</f>
        <v>-</v>
      </c>
      <c r="AW6" s="21" t="str">
        <f t="shared" si="6"/>
        <v>-</v>
      </c>
      <c r="AX6" s="21">
        <f t="shared" si="6"/>
        <v>71.44</v>
      </c>
      <c r="AY6" s="21">
        <f t="shared" si="6"/>
        <v>71.36</v>
      </c>
      <c r="AZ6" s="21" t="str">
        <f t="shared" si="6"/>
        <v>-</v>
      </c>
      <c r="BA6" s="21" t="str">
        <f t="shared" si="6"/>
        <v>-</v>
      </c>
      <c r="BB6" s="21" t="str">
        <f t="shared" si="6"/>
        <v>-</v>
      </c>
      <c r="BC6" s="21">
        <f t="shared" si="6"/>
        <v>47.58</v>
      </c>
      <c r="BD6" s="21">
        <f t="shared" si="6"/>
        <v>51.09</v>
      </c>
      <c r="BE6" s="20" t="str">
        <f>IF(BE7="","",IF(BE7="-","【-】","【"&amp;SUBSTITUTE(TEXT(BE7,"#,##0.00"),"-","△")&amp;"】"))</f>
        <v>【73.44】</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1108.8</v>
      </c>
      <c r="BO6" s="21">
        <f t="shared" si="7"/>
        <v>1194.56</v>
      </c>
      <c r="BP6" s="20" t="str">
        <f>IF(BP7="","",IF(BP7="-","【-】","【"&amp;SUBSTITUTE(TEXT(BP7,"#,##0.00"),"-","△")&amp;"】"))</f>
        <v>【652.82】</v>
      </c>
      <c r="BQ6" s="21" t="str">
        <f>IF(BQ7="",NA(),BQ7)</f>
        <v>-</v>
      </c>
      <c r="BR6" s="21" t="str">
        <f t="shared" ref="BR6:BZ6" si="8">IF(BR7="",NA(),BR7)</f>
        <v>-</v>
      </c>
      <c r="BS6" s="21" t="str">
        <f t="shared" si="8"/>
        <v>-</v>
      </c>
      <c r="BT6" s="21">
        <f t="shared" si="8"/>
        <v>74.760000000000005</v>
      </c>
      <c r="BU6" s="21">
        <f t="shared" si="8"/>
        <v>50.59</v>
      </c>
      <c r="BV6" s="21" t="str">
        <f t="shared" si="8"/>
        <v>-</v>
      </c>
      <c r="BW6" s="21" t="str">
        <f t="shared" si="8"/>
        <v>-</v>
      </c>
      <c r="BX6" s="21" t="str">
        <f t="shared" si="8"/>
        <v>-</v>
      </c>
      <c r="BY6" s="21">
        <f t="shared" si="8"/>
        <v>79.63</v>
      </c>
      <c r="BZ6" s="21">
        <f t="shared" si="8"/>
        <v>76.78</v>
      </c>
      <c r="CA6" s="20" t="str">
        <f>IF(CA7="","",IF(CA7="-","【-】","【"&amp;SUBSTITUTE(TEXT(CA7,"#,##0.00"),"-","△")&amp;"】"))</f>
        <v>【97.61】</v>
      </c>
      <c r="CB6" s="21" t="str">
        <f>IF(CB7="",NA(),CB7)</f>
        <v>-</v>
      </c>
      <c r="CC6" s="21" t="str">
        <f t="shared" ref="CC6:CK6" si="9">IF(CC7="",NA(),CC7)</f>
        <v>-</v>
      </c>
      <c r="CD6" s="21" t="str">
        <f t="shared" si="9"/>
        <v>-</v>
      </c>
      <c r="CE6" s="21">
        <f t="shared" si="9"/>
        <v>286.17</v>
      </c>
      <c r="CF6" s="21">
        <f t="shared" si="9"/>
        <v>422.77</v>
      </c>
      <c r="CG6" s="21" t="str">
        <f t="shared" si="9"/>
        <v>-</v>
      </c>
      <c r="CH6" s="21" t="str">
        <f t="shared" si="9"/>
        <v>-</v>
      </c>
      <c r="CI6" s="21" t="str">
        <f t="shared" si="9"/>
        <v>-</v>
      </c>
      <c r="CJ6" s="21">
        <f t="shared" si="9"/>
        <v>213.66</v>
      </c>
      <c r="CK6" s="21">
        <f t="shared" si="9"/>
        <v>224.31</v>
      </c>
      <c r="CL6" s="20" t="str">
        <f>IF(CL7="","",IF(CL7="-","【-】","【"&amp;SUBSTITUTE(TEXT(CL7,"#,##0.00"),"-","△")&amp;"】"))</f>
        <v>【138.29】</v>
      </c>
      <c r="CM6" s="21" t="str">
        <f>IF(CM7="",NA(),CM7)</f>
        <v>-</v>
      </c>
      <c r="CN6" s="21" t="str">
        <f t="shared" ref="CN6:CV6" si="10">IF(CN7="",NA(),CN7)</f>
        <v>-</v>
      </c>
      <c r="CO6" s="21" t="str">
        <f t="shared" si="10"/>
        <v>-</v>
      </c>
      <c r="CP6" s="21">
        <f t="shared" si="10"/>
        <v>53.93</v>
      </c>
      <c r="CQ6" s="21">
        <f t="shared" si="10"/>
        <v>53.93</v>
      </c>
      <c r="CR6" s="21" t="str">
        <f t="shared" si="10"/>
        <v>-</v>
      </c>
      <c r="CS6" s="21" t="str">
        <f t="shared" si="10"/>
        <v>-</v>
      </c>
      <c r="CT6" s="21" t="str">
        <f t="shared" si="10"/>
        <v>-</v>
      </c>
      <c r="CU6" s="21">
        <f t="shared" si="10"/>
        <v>48.19</v>
      </c>
      <c r="CV6" s="21">
        <f t="shared" si="10"/>
        <v>47.32</v>
      </c>
      <c r="CW6" s="20" t="str">
        <f>IF(CW7="","",IF(CW7="-","【-】","【"&amp;SUBSTITUTE(TEXT(CW7,"#,##0.00"),"-","△")&amp;"】"))</f>
        <v>【59.10】</v>
      </c>
      <c r="CX6" s="21" t="str">
        <f>IF(CX7="",NA(),CX7)</f>
        <v>-</v>
      </c>
      <c r="CY6" s="21" t="str">
        <f t="shared" ref="CY6:DG6" si="11">IF(CY7="",NA(),CY7)</f>
        <v>-</v>
      </c>
      <c r="CZ6" s="21" t="str">
        <f t="shared" si="11"/>
        <v>-</v>
      </c>
      <c r="DA6" s="21">
        <f t="shared" si="11"/>
        <v>87.49</v>
      </c>
      <c r="DB6" s="21">
        <f t="shared" si="11"/>
        <v>87.54</v>
      </c>
      <c r="DC6" s="21" t="str">
        <f t="shared" si="11"/>
        <v>-</v>
      </c>
      <c r="DD6" s="21" t="str">
        <f t="shared" si="11"/>
        <v>-</v>
      </c>
      <c r="DE6" s="21" t="str">
        <f t="shared" si="11"/>
        <v>-</v>
      </c>
      <c r="DF6" s="21">
        <f t="shared" si="11"/>
        <v>82.26</v>
      </c>
      <c r="DG6" s="21">
        <f t="shared" si="11"/>
        <v>81.33</v>
      </c>
      <c r="DH6" s="20" t="str">
        <f>IF(DH7="","",IF(DH7="-","【-】","【"&amp;SUBSTITUTE(TEXT(DH7,"#,##0.00"),"-","△")&amp;"】"))</f>
        <v>【95.82】</v>
      </c>
      <c r="DI6" s="21" t="str">
        <f>IF(DI7="",NA(),DI7)</f>
        <v>-</v>
      </c>
      <c r="DJ6" s="21" t="str">
        <f t="shared" ref="DJ6:DR6" si="12">IF(DJ7="",NA(),DJ7)</f>
        <v>-</v>
      </c>
      <c r="DK6" s="21" t="str">
        <f t="shared" si="12"/>
        <v>-</v>
      </c>
      <c r="DL6" s="21">
        <f t="shared" si="12"/>
        <v>3.82</v>
      </c>
      <c r="DM6" s="21">
        <f t="shared" si="12"/>
        <v>7.45</v>
      </c>
      <c r="DN6" s="21" t="str">
        <f t="shared" si="12"/>
        <v>-</v>
      </c>
      <c r="DO6" s="21" t="str">
        <f t="shared" si="12"/>
        <v>-</v>
      </c>
      <c r="DP6" s="21" t="str">
        <f t="shared" si="12"/>
        <v>-</v>
      </c>
      <c r="DQ6" s="21">
        <f t="shared" si="12"/>
        <v>21.94</v>
      </c>
      <c r="DR6" s="21">
        <f t="shared" si="12"/>
        <v>22.89</v>
      </c>
      <c r="DS6" s="20" t="str">
        <f>IF(DS7="","",IF(DS7="-","【-】","【"&amp;SUBSTITUTE(TEXT(DS7,"#,##0.00"),"-","△")&amp;"】"))</f>
        <v>【39.74】</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【7.62】</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0.09</v>
      </c>
      <c r="EO6" s="20" t="str">
        <f>IF(EO7="","",IF(EO7="-","【-】","【"&amp;SUBSTITUTE(TEXT(EO7,"#,##0.00"),"-","△")&amp;"】"))</f>
        <v>【0.23】</v>
      </c>
    </row>
    <row r="7" spans="1:148" s="22" customFormat="1" x14ac:dyDescent="0.15">
      <c r="A7" s="14"/>
      <c r="B7" s="23">
        <v>2022</v>
      </c>
      <c r="C7" s="23">
        <v>73687</v>
      </c>
      <c r="D7" s="23">
        <v>46</v>
      </c>
      <c r="E7" s="23">
        <v>17</v>
      </c>
      <c r="F7" s="23">
        <v>1</v>
      </c>
      <c r="G7" s="23">
        <v>0</v>
      </c>
      <c r="H7" s="23" t="s">
        <v>95</v>
      </c>
      <c r="I7" s="23" t="s">
        <v>96</v>
      </c>
      <c r="J7" s="23" t="s">
        <v>97</v>
      </c>
      <c r="K7" s="23" t="s">
        <v>98</v>
      </c>
      <c r="L7" s="23" t="s">
        <v>99</v>
      </c>
      <c r="M7" s="23" t="s">
        <v>100</v>
      </c>
      <c r="N7" s="24" t="s">
        <v>101</v>
      </c>
      <c r="O7" s="24">
        <v>81.42</v>
      </c>
      <c r="P7" s="24">
        <v>24.92</v>
      </c>
      <c r="Q7" s="24">
        <v>94.4</v>
      </c>
      <c r="R7" s="24">
        <v>4180</v>
      </c>
      <c r="S7" s="24">
        <v>14176</v>
      </c>
      <c r="T7" s="24">
        <v>886.47</v>
      </c>
      <c r="U7" s="24">
        <v>15.99</v>
      </c>
      <c r="V7" s="24">
        <v>3482</v>
      </c>
      <c r="W7" s="24">
        <v>1.43</v>
      </c>
      <c r="X7" s="24">
        <v>2434.9699999999998</v>
      </c>
      <c r="Y7" s="24" t="s">
        <v>101</v>
      </c>
      <c r="Z7" s="24" t="s">
        <v>101</v>
      </c>
      <c r="AA7" s="24" t="s">
        <v>101</v>
      </c>
      <c r="AB7" s="24">
        <v>101.9</v>
      </c>
      <c r="AC7" s="24">
        <v>98.87</v>
      </c>
      <c r="AD7" s="24" t="s">
        <v>101</v>
      </c>
      <c r="AE7" s="24" t="s">
        <v>101</v>
      </c>
      <c r="AF7" s="24" t="s">
        <v>101</v>
      </c>
      <c r="AG7" s="24">
        <v>107.54</v>
      </c>
      <c r="AH7" s="24">
        <v>107.19</v>
      </c>
      <c r="AI7" s="24">
        <v>106.11</v>
      </c>
      <c r="AJ7" s="24" t="s">
        <v>101</v>
      </c>
      <c r="AK7" s="24" t="s">
        <v>101</v>
      </c>
      <c r="AL7" s="24" t="s">
        <v>101</v>
      </c>
      <c r="AM7" s="24">
        <v>0.41</v>
      </c>
      <c r="AN7" s="24">
        <v>5.84</v>
      </c>
      <c r="AO7" s="24" t="s">
        <v>101</v>
      </c>
      <c r="AP7" s="24" t="s">
        <v>101</v>
      </c>
      <c r="AQ7" s="24" t="s">
        <v>101</v>
      </c>
      <c r="AR7" s="24">
        <v>19.059999999999999</v>
      </c>
      <c r="AS7" s="24">
        <v>31.07</v>
      </c>
      <c r="AT7" s="24">
        <v>3.15</v>
      </c>
      <c r="AU7" s="24" t="s">
        <v>101</v>
      </c>
      <c r="AV7" s="24" t="s">
        <v>101</v>
      </c>
      <c r="AW7" s="24" t="s">
        <v>101</v>
      </c>
      <c r="AX7" s="24">
        <v>71.44</v>
      </c>
      <c r="AY7" s="24">
        <v>71.36</v>
      </c>
      <c r="AZ7" s="24" t="s">
        <v>101</v>
      </c>
      <c r="BA7" s="24" t="s">
        <v>101</v>
      </c>
      <c r="BB7" s="24" t="s">
        <v>101</v>
      </c>
      <c r="BC7" s="24">
        <v>47.58</v>
      </c>
      <c r="BD7" s="24">
        <v>51.09</v>
      </c>
      <c r="BE7" s="24">
        <v>73.44</v>
      </c>
      <c r="BF7" s="24" t="s">
        <v>101</v>
      </c>
      <c r="BG7" s="24" t="s">
        <v>101</v>
      </c>
      <c r="BH7" s="24" t="s">
        <v>101</v>
      </c>
      <c r="BI7" s="24">
        <v>0</v>
      </c>
      <c r="BJ7" s="24">
        <v>0</v>
      </c>
      <c r="BK7" s="24" t="s">
        <v>101</v>
      </c>
      <c r="BL7" s="24" t="s">
        <v>101</v>
      </c>
      <c r="BM7" s="24" t="s">
        <v>101</v>
      </c>
      <c r="BN7" s="24">
        <v>1108.8</v>
      </c>
      <c r="BO7" s="24">
        <v>1194.56</v>
      </c>
      <c r="BP7" s="24">
        <v>652.82000000000005</v>
      </c>
      <c r="BQ7" s="24" t="s">
        <v>101</v>
      </c>
      <c r="BR7" s="24" t="s">
        <v>101</v>
      </c>
      <c r="BS7" s="24" t="s">
        <v>101</v>
      </c>
      <c r="BT7" s="24">
        <v>74.760000000000005</v>
      </c>
      <c r="BU7" s="24">
        <v>50.59</v>
      </c>
      <c r="BV7" s="24" t="s">
        <v>101</v>
      </c>
      <c r="BW7" s="24" t="s">
        <v>101</v>
      </c>
      <c r="BX7" s="24" t="s">
        <v>101</v>
      </c>
      <c r="BY7" s="24">
        <v>79.63</v>
      </c>
      <c r="BZ7" s="24">
        <v>76.78</v>
      </c>
      <c r="CA7" s="24">
        <v>97.61</v>
      </c>
      <c r="CB7" s="24" t="s">
        <v>101</v>
      </c>
      <c r="CC7" s="24" t="s">
        <v>101</v>
      </c>
      <c r="CD7" s="24" t="s">
        <v>101</v>
      </c>
      <c r="CE7" s="24">
        <v>286.17</v>
      </c>
      <c r="CF7" s="24">
        <v>422.77</v>
      </c>
      <c r="CG7" s="24" t="s">
        <v>101</v>
      </c>
      <c r="CH7" s="24" t="s">
        <v>101</v>
      </c>
      <c r="CI7" s="24" t="s">
        <v>101</v>
      </c>
      <c r="CJ7" s="24">
        <v>213.66</v>
      </c>
      <c r="CK7" s="24">
        <v>224.31</v>
      </c>
      <c r="CL7" s="24">
        <v>138.29</v>
      </c>
      <c r="CM7" s="24" t="s">
        <v>101</v>
      </c>
      <c r="CN7" s="24" t="s">
        <v>101</v>
      </c>
      <c r="CO7" s="24" t="s">
        <v>101</v>
      </c>
      <c r="CP7" s="24">
        <v>53.93</v>
      </c>
      <c r="CQ7" s="24">
        <v>53.93</v>
      </c>
      <c r="CR7" s="24" t="s">
        <v>101</v>
      </c>
      <c r="CS7" s="24" t="s">
        <v>101</v>
      </c>
      <c r="CT7" s="24" t="s">
        <v>101</v>
      </c>
      <c r="CU7" s="24">
        <v>48.19</v>
      </c>
      <c r="CV7" s="24">
        <v>47.32</v>
      </c>
      <c r="CW7" s="24">
        <v>59.1</v>
      </c>
      <c r="CX7" s="24" t="s">
        <v>101</v>
      </c>
      <c r="CY7" s="24" t="s">
        <v>101</v>
      </c>
      <c r="CZ7" s="24" t="s">
        <v>101</v>
      </c>
      <c r="DA7" s="24">
        <v>87.49</v>
      </c>
      <c r="DB7" s="24">
        <v>87.54</v>
      </c>
      <c r="DC7" s="24" t="s">
        <v>101</v>
      </c>
      <c r="DD7" s="24" t="s">
        <v>101</v>
      </c>
      <c r="DE7" s="24" t="s">
        <v>101</v>
      </c>
      <c r="DF7" s="24">
        <v>82.26</v>
      </c>
      <c r="DG7" s="24">
        <v>81.33</v>
      </c>
      <c r="DH7" s="24">
        <v>95.82</v>
      </c>
      <c r="DI7" s="24" t="s">
        <v>101</v>
      </c>
      <c r="DJ7" s="24" t="s">
        <v>101</v>
      </c>
      <c r="DK7" s="24" t="s">
        <v>101</v>
      </c>
      <c r="DL7" s="24">
        <v>3.82</v>
      </c>
      <c r="DM7" s="24">
        <v>7.45</v>
      </c>
      <c r="DN7" s="24" t="s">
        <v>101</v>
      </c>
      <c r="DO7" s="24" t="s">
        <v>101</v>
      </c>
      <c r="DP7" s="24" t="s">
        <v>101</v>
      </c>
      <c r="DQ7" s="24">
        <v>21.94</v>
      </c>
      <c r="DR7" s="24">
        <v>22.89</v>
      </c>
      <c r="DS7" s="24">
        <v>39.74</v>
      </c>
      <c r="DT7" s="24" t="s">
        <v>101</v>
      </c>
      <c r="DU7" s="24" t="s">
        <v>101</v>
      </c>
      <c r="DV7" s="24" t="s">
        <v>101</v>
      </c>
      <c r="DW7" s="24">
        <v>0</v>
      </c>
      <c r="DX7" s="24">
        <v>0</v>
      </c>
      <c r="DY7" s="24" t="s">
        <v>101</v>
      </c>
      <c r="DZ7" s="24" t="s">
        <v>101</v>
      </c>
      <c r="EA7" s="24" t="s">
        <v>101</v>
      </c>
      <c r="EB7" s="24">
        <v>0</v>
      </c>
      <c r="EC7" s="24">
        <v>0</v>
      </c>
      <c r="ED7" s="24">
        <v>7.62</v>
      </c>
      <c r="EE7" s="24" t="s">
        <v>101</v>
      </c>
      <c r="EF7" s="24" t="s">
        <v>101</v>
      </c>
      <c r="EG7" s="24" t="s">
        <v>101</v>
      </c>
      <c r="EH7" s="24">
        <v>0</v>
      </c>
      <c r="EI7" s="24">
        <v>0</v>
      </c>
      <c r="EJ7" s="24" t="s">
        <v>101</v>
      </c>
      <c r="EK7" s="24" t="s">
        <v>101</v>
      </c>
      <c r="EL7" s="24" t="s">
        <v>101</v>
      </c>
      <c r="EM7" s="24">
        <v>0.1</v>
      </c>
      <c r="EN7" s="24">
        <v>0.09</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cp:lastPrinted>2024-01-19T04:43:38Z</cp:lastPrinted>
  <dcterms:created xsi:type="dcterms:W3CDTF">2023-12-12T00:43:21Z</dcterms:created>
  <dcterms:modified xsi:type="dcterms:W3CDTF">2024-01-19T04:54:42Z</dcterms:modified>
  <cp:category/>
</cp:coreProperties>
</file>