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92.168.4.20\share\07_農林建設課\03_生活環境事務\フォルダ管理\大分類　12.水道\中分類　1.上水道\homare\03-フォルダ管理\09-公会計（簡水・集排）経営比較分析\R5（R4決算）\04-回答\"/>
    </mc:Choice>
  </mc:AlternateContent>
  <xr:revisionPtr revIDLastSave="0" documentId="13_ncr:1_{B9456733-DDDC-4159-BB23-2F58487C45FD}" xr6:coauthVersionLast="36" xr6:coauthVersionMax="36" xr10:uidLastSave="{00000000-0000-0000-0000-000000000000}"/>
  <workbookProtection workbookAlgorithmName="SHA-512" workbookHashValue="w1TeqiKCiRFNQdAMFG/Rm2DbFPhFSsZPDNAVGu+DCB6GKl+tkyRyKlXfzueoo0FVTAifcPT3aBnddyZ2PyDbKQ==" workbookSaltValue="jsoEdoXY9o+FjuvrjF9Lwg==" workbookSpinCount="100000" lockStructure="1"/>
  <bookViews>
    <workbookView xWindow="0" yWindow="0" windowWidth="2880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L10" i="4"/>
  <c r="AD10" i="4"/>
  <c r="P10" i="4"/>
  <c r="B10" i="4"/>
  <c r="I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<sst xmlns="http://schemas.openxmlformats.org/spreadsheetml/2006/main" count="236" uniqueCount="121">
  <si>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</si>
  <si>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</si>
  <si>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</si>
  <si>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</si>
  <si>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</si>
  <si>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</si>
  <si>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</si>
  <si>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</si>
  <si>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</si>
  <si>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</si>
  <si>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</si>
  <si>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</si>
  <si>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</si>
  <si>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</si>
  <si>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</si>
  <si>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</si>
  <si>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</si>
  <si>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</si>
  <si>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</si>
  <si>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</si>
  <si>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</si>
  <si>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</si>
  <si>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</si>
  <si>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</si>
  <si>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</si>
  <si>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</si>
  <si>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</si>
  <si>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</si>
  <si>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</si>
  <si>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</si>
  <si>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</si>
  <si>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</si>
  <si>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</si>
  <si>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</si>
  <si>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</si>
  <si>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</si>
  <si>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</si>
  <si>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</si>
  <si>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</si>
  <si>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</si>
  <si>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</si>
  <si>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</si>
  <si>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</si>
  <si>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</si>
  <si>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</si>
  <si>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</si>
  <si>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</si>
  <si>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</si>
  <si>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</si>
  <si>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</si>
  <si>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</si>
  <si>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</si>
  <si>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</si>
  <si>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</si>
  <si>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</si>
  <si>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</si>
  <si>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</si>
  <si>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</si>
  <si>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</si>
  <si>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</si>
  <si>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</si>
  <si>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</si>
  <si>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</si>
  <si>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</si>
  <si>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</si>
  <si>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</si>
  <si>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</si>
  <si>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</si>
  <si>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</si>
  <si>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</si>
  <si>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</si>
  <si>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</si>
  <si>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</si>
  <si>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</si>
  <si>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</si>
  <si>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</si>
  <si>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</si>
  <si>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</si>
  <si>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</si>
  <si>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</si>
  <si>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</si>
  <si>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</si>
  <si>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</si>
  <si>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</si>
  <si>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</si>
  <si>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</si>
  <si>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</si>
  <si>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</si>
  <si>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</si>
  <si>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</si>
  <si>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</si>
  <si>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</si>
  <si>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</si>
  <si>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</si>
  <si>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</si>
  <si>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</si>
  <si>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</si>
  <si>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</si>
  <si>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</si>
  <si>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</si>
  <si>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</si>
  <si>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</si>
  <si>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</si>
  <si>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</si>
  <si>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</si>
  <si>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</si>
  <si>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</si>
  <si>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</si>
  <si>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</si>
  <si>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</si>
  <si>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</si>
  <si>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</si>
  <si>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</si>
  <si>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</si>
  <si>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</si>
  <si>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</si>
  <si>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</si>
  <si>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</si>
  <si>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</si>
  <si>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phoneticPr fontId="4"/>
  </si>
  <si>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極めて困難な現況でもあります。令和５年度までの計画により一部施設の統合も進めていくので、その進捗状況を見極めながら施設全体の更なる効率化を図り事業の安定的継続運営に努めていきたい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</si>
</sst>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DD-4C92-A85F-4F83203501B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4DD-4C92-A85F-4F83203501B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107.19</c:v>
                </c:pt>
                <c:pt idx="1">
                  <c:v>103.1</c:v>
                </c:pt>
                <c:pt idx="2">
                  <c:v>110.07</c:v>
                </c:pt>
                <c:pt idx="3">
                  <c:v>113.09</c:v>
                </c:pt>
                <c:pt idx="4">
                  <c:v>112.01</c:v>
                </c:pt>
              </c:numCache>
            </c:numRef>
          </c:val>
          <c:extLst>
            <c:ext xmlns:c16="http://schemas.microsoft.com/office/drawing/2014/chart" uri="{C3380CC4-5D6E-409C-BE32-E72D297353CC}">
              <c16:uniqueId val="{00000000-F42C-48C2-B796-31EDFE9CE4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42C-48C2-B796-31EDFE9CE4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3F9-4C7A-93AA-E6DB104D11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3F9-4C7A-93AA-E6DB104D11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43.99</c:v>
                </c:pt>
                <c:pt idx="1">
                  <c:v>51.79</c:v>
                </c:pt>
                <c:pt idx="2">
                  <c:v>51.06</c:v>
                </c:pt>
                <c:pt idx="3">
                  <c:v>51.48</c:v>
                </c:pt>
                <c:pt idx="4">
                  <c:v>52.1</c:v>
                </c:pt>
              </c:numCache>
            </c:numRef>
          </c:val>
          <c:extLst>
            <c:ext xmlns:c16="http://schemas.microsoft.com/office/drawing/2014/chart" uri="{C3380CC4-5D6E-409C-BE32-E72D297353CC}">
              <c16:uniqueId val="{00000000-05AD-4488-81D3-9FA10387B1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AD-4488-81D3-9FA10387B1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4E-407E-A49E-27269C305D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4E-407E-A49E-27269C305D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A4-482E-B7A0-E800524598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A4-482E-B7A0-E800524598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78-410E-ABA4-AD79C5A7F9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78-410E-ABA4-AD79C5A7F9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49-41D6-BFB2-E79BFCBBD6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49-41D6-BFB2-E79BFCBBD6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quot;-&quot;">
                  <c:v>1475.01</c:v>
                </c:pt>
              </c:numCache>
            </c:numRef>
          </c:val>
          <c:extLst>
            <c:ext xmlns:c16="http://schemas.microsoft.com/office/drawing/2014/chart" uri="{C3380CC4-5D6E-409C-BE32-E72D297353CC}">
              <c16:uniqueId val="{00000000-6F25-4B6E-A5DF-4313073EC7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F25-4B6E-A5DF-4313073EC7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95.77</c:v>
                </c:pt>
                <c:pt idx="1">
                  <c:v>96.39</c:v>
                </c:pt>
                <c:pt idx="2">
                  <c:v>95.62</c:v>
                </c:pt>
                <c:pt idx="3">
                  <c:v>100.29</c:v>
                </c:pt>
                <c:pt idx="4">
                  <c:v>88.37</c:v>
                </c:pt>
              </c:numCache>
            </c:numRef>
          </c:val>
          <c:extLst>
            <c:ext xmlns:c16="http://schemas.microsoft.com/office/drawing/2014/chart" uri="{C3380CC4-5D6E-409C-BE32-E72D297353CC}">
              <c16:uniqueId val="{00000000-AC9F-406B-8A65-0DCEAB0F61D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C9F-406B-8A65-0DCEAB0F61D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212.36</c:v>
                </c:pt>
                <c:pt idx="1">
                  <c:v>214.2</c:v>
                </c:pt>
                <c:pt idx="2">
                  <c:v>196.79</c:v>
                </c:pt>
                <c:pt idx="3">
                  <c:v>193.25</c:v>
                </c:pt>
                <c:pt idx="4">
                  <c:v>218.34</c:v>
                </c:pt>
              </c:numCache>
            </c:numRef>
          </c:val>
          <c:extLst>
            <c:ext xmlns:c16="http://schemas.microsoft.com/office/drawing/2014/chart" uri="{C3380CC4-5D6E-409C-BE32-E72D297353CC}">
              <c16:uniqueId val="{00000000-7095-4285-B88D-934951CFD38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095-4285-B88D-934951CFD38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V1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只見町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3961</v>
      </c>
      <c r="AM8" s="55"/>
      <c r="AN8" s="55"/>
      <c r="AO8" s="55"/>
      <c r="AP8" s="55"/>
      <c r="AQ8" s="55"/>
      <c r="AR8" s="55"/>
      <c r="AS8" s="55"/>
      <c r="AT8" s="54">
        <f>データ!T6</f>
        <v>747.56</v>
      </c>
      <c r="AU8" s="54"/>
      <c r="AV8" s="54"/>
      <c r="AW8" s="54"/>
      <c r="AX8" s="54"/>
      <c r="AY8" s="54"/>
      <c r="AZ8" s="54"/>
      <c r="BA8" s="54"/>
      <c r="BB8" s="54">
        <f>データ!U6</f>
        <v>5.3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79.66</v>
      </c>
      <c r="Q10" s="54"/>
      <c r="R10" s="54"/>
      <c r="S10" s="54"/>
      <c r="T10" s="54"/>
      <c r="U10" s="54"/>
      <c r="V10" s="54"/>
      <c r="W10" s="54">
        <f>データ!Q6</f>
        <v>100</v>
      </c>
      <c r="X10" s="54"/>
      <c r="Y10" s="54"/>
      <c r="Z10" s="54"/>
      <c r="AA10" s="54"/>
      <c r="AB10" s="54"/>
      <c r="AC10" s="54"/>
      <c r="AD10" s="55">
        <f>データ!R6</f>
        <v>4400</v>
      </c>
      <c r="AE10" s="55"/>
      <c r="AF10" s="55"/>
      <c r="AG10" s="55"/>
      <c r="AH10" s="55"/>
      <c r="AI10" s="55"/>
      <c r="AJ10" s="55"/>
      <c r="AK10" s="2"/>
      <c r="AL10" s="55">
        <f>データ!V6</f>
        <v>3098</v>
      </c>
      <c r="AM10" s="55"/>
      <c r="AN10" s="55"/>
      <c r="AO10" s="55"/>
      <c r="AP10" s="55"/>
      <c r="AQ10" s="55"/>
      <c r="AR10" s="55"/>
      <c r="AS10" s="55"/>
      <c r="AT10" s="54">
        <f>データ!W6</f>
        <v>3.83</v>
      </c>
      <c r="AU10" s="54"/>
      <c r="AV10" s="54"/>
      <c r="AW10" s="54"/>
      <c r="AX10" s="54"/>
      <c r="AY10" s="54"/>
      <c r="AZ10" s="54"/>
      <c r="BA10" s="54"/>
      <c r="BB10" s="54">
        <f>データ!X6</f>
        <v>808.88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v9Tkt856MM2iJ8VsQrzfK3k2TzHRbOfeuIn2x20UdUvbmtQuR26gvP1FRUa5Y2wACdUZgRs5UEiYImncYG5f/Q==" saltValue="4elkiVRJy/ezjGqqDHdn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73679</v>
      </c>
      <c r="D6" s="19">
        <f t="shared" si="3"/>
        <v>47</v>
      </c>
      <c r="E6" s="19">
        <f t="shared" si="3"/>
        <v>17</v>
      </c>
      <c r="F6" s="19">
        <f t="shared" si="3"/>
        <v>5</v>
      </c>
      <c r="G6" s="19">
        <f t="shared" si="3"/>
        <v>0</v>
      </c>
      <c r="H6" s="19" t="str">
        <f t="shared" si="3"/>
        <v>福島県　只見町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79.66</v>
      </c>
      <c r="Q6" s="20">
        <f t="shared" si="3"/>
        <v>100</v>
      </c>
      <c r="R6" s="20">
        <f t="shared" si="3"/>
        <v>4400</v>
      </c>
      <c r="S6" s="20">
        <f t="shared" si="3"/>
        <v>3961</v>
      </c>
      <c r="T6" s="20">
        <f t="shared" si="3"/>
        <v>747.56</v>
      </c>
      <c r="U6" s="20">
        <f t="shared" si="3"/>
        <v>5.3</v>
      </c>
      <c r="V6" s="20">
        <f t="shared" si="3"/>
        <v>3098</v>
      </c>
      <c r="W6" s="20">
        <f t="shared" si="3"/>
        <v>3.83</v>
      </c>
      <c r="X6" s="20">
        <f t="shared" si="3"/>
        <v>808.88</v>
      </c>
      <c r="Y6" s="21">
        <f>IF(Y7="",NA(),Y7)</f>
        <v>43.99</v>
      </c>
      <c r="Z6" s="21">
        <f t="shared" ref="Z6:AH6" si="4">IF(Z7="",NA(),Z7)</f>
        <v>51.79</v>
      </c>
      <c r="AA6" s="21">
        <f t="shared" si="4"/>
        <v>51.06</v>
      </c>
      <c r="AB6" s="21">
        <f t="shared" si="4"/>
        <v>51.48</v>
      </c>
      <c r="AC6" s="21">
        <f t="shared" si="4"/>
        <v>52.1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1475.01</v>
      </c>
      <c r="BK6" s="21">
        <f t="shared" si="7"/>
        <v>789.46</v>
      </c>
      <c r="BL6" s="21">
        <f t="shared" si="7"/>
        <v>826.83</v>
      </c>
      <c r="BM6" s="21">
        <f t="shared" si="7"/>
        <v>867.83</v>
      </c>
      <c r="BN6" s="21">
        <f t="shared" si="7"/>
        <v>791.76</v>
      </c>
      <c r="BO6" s="21">
        <f t="shared" si="7"/>
        <v>900.82</v>
      </c>
      <c r="BP6" s="20" t="str">
        <f>IF(BP7="","",IF(BP7="-","【-】","【"&amp;SUBSTITUTE(TEXT(BP7,"#,##0.00"),"-","△")&amp;"】"))</f>
        <v>【809.19】</v>
      </c>
      <c r="BQ6" s="21">
        <f>IF(BQ7="",NA(),BQ7)</f>
        <v>95.77</v>
      </c>
      <c r="BR6" s="21">
        <f t="shared" ref="BR6:BZ6" si="8">IF(BR7="",NA(),BR7)</f>
        <v>96.39</v>
      </c>
      <c r="BS6" s="21">
        <f t="shared" si="8"/>
        <v>95.62</v>
      </c>
      <c r="BT6" s="21">
        <f t="shared" si="8"/>
        <v>100.29</v>
      </c>
      <c r="BU6" s="21">
        <f t="shared" si="8"/>
        <v>88.37</v>
      </c>
      <c r="BV6" s="21">
        <f t="shared" si="8"/>
        <v>57.77</v>
      </c>
      <c r="BW6" s="21">
        <f t="shared" si="8"/>
        <v>57.31</v>
      </c>
      <c r="BX6" s="21">
        <f t="shared" si="8"/>
        <v>57.08</v>
      </c>
      <c r="BY6" s="21">
        <f t="shared" si="8"/>
        <v>56.26</v>
      </c>
      <c r="BZ6" s="21">
        <f t="shared" si="8"/>
        <v>52.94</v>
      </c>
      <c r="CA6" s="20" t="str">
        <f>IF(CA7="","",IF(CA7="-","【-】","【"&amp;SUBSTITUTE(TEXT(CA7,"#,##0.00"),"-","△")&amp;"】"))</f>
        <v>【57.02】</v>
      </c>
      <c r="CB6" s="21">
        <f>IF(CB7="",NA(),CB7)</f>
        <v>212.36</v>
      </c>
      <c r="CC6" s="21">
        <f t="shared" ref="CC6:CK6" si="9">IF(CC7="",NA(),CC7)</f>
        <v>214.2</v>
      </c>
      <c r="CD6" s="21">
        <f t="shared" si="9"/>
        <v>196.79</v>
      </c>
      <c r="CE6" s="21">
        <f t="shared" si="9"/>
        <v>193.25</v>
      </c>
      <c r="CF6" s="21">
        <f t="shared" si="9"/>
        <v>218.34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107.19</v>
      </c>
      <c r="CN6" s="21">
        <f t="shared" ref="CN6:CV6" si="10">IF(CN7="",NA(),CN7)</f>
        <v>103.1</v>
      </c>
      <c r="CO6" s="21">
        <f t="shared" si="10"/>
        <v>110.07</v>
      </c>
      <c r="CP6" s="21">
        <f t="shared" si="10"/>
        <v>113.09</v>
      </c>
      <c r="CQ6" s="21">
        <f t="shared" si="10"/>
        <v>112.01</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73679</v>
      </c>
      <c r="D7" s="23">
        <v>47</v>
      </c>
      <c r="E7" s="23">
        <v>17</v>
      </c>
      <c r="F7" s="23">
        <v>5</v>
      </c>
      <c r="G7" s="23">
        <v>0</v>
      </c>
      <c r="H7" s="23" t="s">
        <v>98</v>
      </c>
      <c r="I7" s="23" t="s">
        <v>99</v>
      </c>
      <c r="J7" s="23" t="s">
        <v>100</v>
      </c>
      <c r="K7" s="23" t="s">
        <v>101</v>
      </c>
      <c r="L7" s="23" t="s">
        <v>102</v>
      </c>
      <c r="M7" s="23" t="s">
        <v>103</v>
      </c>
      <c r="N7" s="24" t="s">
        <v>104</v>
      </c>
      <c r="O7" s="24" t="s">
        <v>105</v>
      </c>
      <c r="P7" s="24">
        <v>79.66</v>
      </c>
      <c r="Q7" s="24">
        <v>100</v>
      </c>
      <c r="R7" s="24">
        <v>4400</v>
      </c>
      <c r="S7" s="24">
        <v>3961</v>
      </c>
      <c r="T7" s="24">
        <v>747.56</v>
      </c>
      <c r="U7" s="24">
        <v>5.3</v>
      </c>
      <c r="V7" s="24">
        <v>3098</v>
      </c>
      <c r="W7" s="24">
        <v>3.83</v>
      </c>
      <c r="X7" s="24">
        <v>808.88</v>
      </c>
      <c r="Y7" s="24">
        <v>43.99</v>
      </c>
      <c r="Z7" s="24">
        <v>51.79</v>
      </c>
      <c r="AA7" s="24">
        <v>51.06</v>
      </c>
      <c r="AB7" s="24">
        <v>51.48</v>
      </c>
      <c r="AC7" s="24">
        <v>52.1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1475.01</v>
      </c>
      <c r="BK7" s="24">
        <v>789.46</v>
      </c>
      <c r="BL7" s="24">
        <v>826.83</v>
      </c>
      <c r="BM7" s="24">
        <v>867.83</v>
      </c>
      <c r="BN7" s="24">
        <v>791.76</v>
      </c>
      <c r="BO7" s="24">
        <v>900.82</v>
      </c>
      <c r="BP7" s="24">
        <v>809.19</v>
      </c>
      <c r="BQ7" s="24">
        <v>95.77</v>
      </c>
      <c r="BR7" s="24">
        <v>96.39</v>
      </c>
      <c r="BS7" s="24">
        <v>95.62</v>
      </c>
      <c r="BT7" s="24">
        <v>100.29</v>
      </c>
      <c r="BU7" s="24">
        <v>88.37</v>
      </c>
      <c r="BV7" s="24">
        <v>57.77</v>
      </c>
      <c r="BW7" s="24">
        <v>57.31</v>
      </c>
      <c r="BX7" s="24">
        <v>57.08</v>
      </c>
      <c r="BY7" s="24">
        <v>56.26</v>
      </c>
      <c r="BZ7" s="24">
        <v>52.94</v>
      </c>
      <c r="CA7" s="24">
        <v>57.02</v>
      </c>
      <c r="CB7" s="24">
        <v>212.36</v>
      </c>
      <c r="CC7" s="24">
        <v>214.2</v>
      </c>
      <c r="CD7" s="24">
        <v>196.79</v>
      </c>
      <c r="CE7" s="24">
        <v>193.25</v>
      </c>
      <c r="CF7" s="24">
        <v>218.34</v>
      </c>
      <c r="CG7" s="24">
        <v>274.35000000000002</v>
      </c>
      <c r="CH7" s="24">
        <v>273.52</v>
      </c>
      <c r="CI7" s="24">
        <v>274.99</v>
      </c>
      <c r="CJ7" s="24">
        <v>282.08999999999997</v>
      </c>
      <c r="CK7" s="24">
        <v>303.27999999999997</v>
      </c>
      <c r="CL7" s="24">
        <v>273.68</v>
      </c>
      <c r="CM7" s="24">
        <v>107.19</v>
      </c>
      <c r="CN7" s="24">
        <v>103.1</v>
      </c>
      <c r="CO7" s="24">
        <v>110.07</v>
      </c>
      <c r="CP7" s="24">
        <v>113.09</v>
      </c>
      <c r="CQ7" s="24">
        <v>112.01</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lg062</cp:lastModifiedBy>
  <cp:lastPrinted>2024-02-05T04:57:44Z</cp:lastPrinted>
  <dcterms:created xsi:type="dcterms:W3CDTF">2023-12-12T02:52:37Z</dcterms:created>
  <dcterms:modified xsi:type="dcterms:W3CDTF">2024-02-05T05:12:28Z</dcterms:modified>
  <cp:category/>
</cp:coreProperties>
</file>