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town.kunimi.fukushima.jp\fr-sv\270\デスクトップ\【131〆】公営企業に係る経営比較分析表（令和４年度決算）の分析等について\"/>
    </mc:Choice>
  </mc:AlternateContent>
  <xr:revisionPtr revIDLastSave="0" documentId="13_ncr:1_{310387F3-E6C3-4B6E-816E-5BFE24BEB9AD}" xr6:coauthVersionLast="43" xr6:coauthVersionMax="43" xr10:uidLastSave="{00000000-0000-0000-0000-000000000000}"/>
  <workbookProtection workbookAlgorithmName="SHA-512" workbookHashValue="GZCaDYWO9Mr38JUbkLgY5emVD7cHpQqpIW2usAw1KPZEYMZKZKW7e1sJSX92DMxRA/ssVANs7YCOwmG+bV7cFg==" workbookSaltValue="Ny2CrR7jGu+OsUoVQ7d99Q==" workbookSpinCount="100000" lockStructure="1"/>
  <bookViews>
    <workbookView xWindow="-120" yWindow="-120" windowWidth="20730" windowHeight="111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AT10" i="4"/>
  <c r="AL10" i="4"/>
  <c r="AD10" i="4"/>
  <c r="B10" i="4"/>
  <c r="I8" i="4"/>
</calcChain>
</file>

<file path=xl/sharedStrings.xml><?xml version="1.0" encoding="utf-8"?>
<sst xmlns="http://schemas.openxmlformats.org/spreadsheetml/2006/main" count="241" uniqueCount="120">
  <si>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</si>
  <si>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</si>
  <si>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</si>
  <si>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</si>
  <si>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</si>
  <si>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</si>
  <si>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</si>
  <si>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</si>
  <si>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</si>
  <si>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</si>
  <si>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</si>
  <si>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</si>
  <si>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</si>
  <si>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</si>
  <si>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</si>
  <si>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</si>
  <si>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</si>
  <si>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</si>
  <si>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</si>
  <si>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</si>
  <si>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</si>
  <si>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</si>
  <si>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</si>
  <si>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</si>
  <si>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</si>
  <si>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</si>
  <si>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</si>
  <si>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</si>
  <si>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</si>
  <si>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</si>
  <si>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</si>
  <si>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</si>
  <si>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</si>
  <si>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</si>
  <si>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</si>
  <si>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</si>
  <si>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</si>
  <si>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</si>
  <si>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</si>
  <si>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</si>
  <si>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</si>
  <si>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</si>
  <si>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</si>
  <si>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</si>
  <si>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</si>
  <si>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</si>
  <si>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</si>
  <si>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</si>
  <si>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</si>
  <si>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</si>
  <si>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</si>
  <si>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</si>
  <si>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</si>
  <si>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</si>
  <si>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</si>
  <si>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</si>
  <si>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</si>
  <si>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</si>
  <si>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</si>
  <si>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</si>
  <si>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</si>
  <si>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</si>
  <si>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</si>
  <si>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</si>
  <si>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</si>
  <si>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</si>
  <si>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</si>
  <si>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</si>
  <si>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</si>
  <si>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</si>
  <si>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</si>
  <si>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</si>
  <si>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</si>
  <si>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</si>
  <si>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</si>
  <si>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</si>
  <si>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</si>
  <si>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</si>
  <si>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</si>
  <si>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</si>
  <si>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</si>
  <si>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</si>
  <si>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</si>
  <si>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</si>
  <si>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</si>
  <si>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</si>
  <si>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</si>
  <si>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</si>
  <si>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</si>
  <si>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</si>
  <si>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</si>
  <si>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</si>
  <si>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</si>
  <si>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</si>
  <si>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</si>
  <si>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</si>
  <si>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</si>
  <si>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</si>
  <si>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国見町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</si>
  <si>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</si>
  <si>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</si>
  <si>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</si>
  <si>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</si>
  <si>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</si>
  <si>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</si>
  <si>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</si>
  <si>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</si>
  <si>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</si>
  <si>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</si>
  <si>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</si>
  <si>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</si>
  <si>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</si>
  <si>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</si>
  <si>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</si>
  <si>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</si>
  <si>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</si>
  <si>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</si>
  <si>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・昭和63年事業着手で平成8年供用開始している。　　　　　　　　　　　　　　　　　　　　　　　　　　　　　　　　　　　　　　　　　　　　・下水道管の法定耐用年数50年であるが、損傷・腐食・樹木の根などの被害もある。　　　　　　　　　　　　　　　　　　　　　　　　　　　　　　　　　　　　　　　　　　　　　　　　　　・ストックマネジメント計画に基づき、計画的な点検・調査・修繕改修を行っていく。</t>
    <rPh sb="1" eb="3">
      <t>ショウワ</t>
    </rPh>
    <rPh sb="5" eb="6">
      <t>ネン</t>
    </rPh>
    <rPh sb="6" eb="8">
      <t>ジギョウ</t>
    </rPh>
    <rPh sb="8" eb="10">
      <t>チャクシュ</t>
    </rPh>
    <rPh sb="11" eb="13">
      <t>ヘイセイ</t>
    </rPh>
    <rPh sb="14" eb="15">
      <t>ネン</t>
    </rPh>
    <rPh sb="15" eb="19">
      <t>キョウヨウカイシ</t>
    </rPh>
    <rPh sb="69" eb="73">
      <t>ゲスイドウカン</t>
    </rPh>
    <rPh sb="74" eb="76">
      <t>ホウテイ</t>
    </rPh>
    <rPh sb="76" eb="80">
      <t>タイヨウネンスウ</t>
    </rPh>
    <rPh sb="82" eb="83">
      <t>ネン</t>
    </rPh>
    <rPh sb="88" eb="90">
      <t>ソンショウ</t>
    </rPh>
    <rPh sb="91" eb="93">
      <t>フショク</t>
    </rPh>
    <rPh sb="94" eb="96">
      <t>ジュモク</t>
    </rPh>
    <rPh sb="97" eb="98">
      <t>ネ</t>
    </rPh>
    <rPh sb="101" eb="103">
      <t>ヒガイ</t>
    </rPh>
    <rPh sb="168" eb="170">
      <t>ケイカク</t>
    </rPh>
    <rPh sb="171" eb="172">
      <t>モト</t>
    </rPh>
    <rPh sb="175" eb="178">
      <t>ケイカクテキ</t>
    </rPh>
    <rPh sb="179" eb="181">
      <t>テンケン</t>
    </rPh>
    <rPh sb="182" eb="184">
      <t>チョウサ</t>
    </rPh>
    <rPh sb="185" eb="187">
      <t>シュウゼン</t>
    </rPh>
    <rPh sb="187" eb="189">
      <t>カイシュウ</t>
    </rPh>
    <rPh sb="190" eb="191">
      <t>オコナ</t>
    </rPh>
    <phoneticPr fontId="4"/>
  </si>
  <si>
    <t>・管渠整備は、平成29年度で終了。　　　　　　　　　　　　　　　　　　　　　　　　　　　　　　　　　　　　　　　　　　　　　　　　　　　・今後の必要な対策として下記の３つを記載　　　　　　　　　　　　　　　　　　　　　　　　　　　　　　　　　　　　　　　　　　　　　　　　　　　　　　　　　　　　　　　　①地方債現在高の減少　　　　　　　　　　　　　　　　　　　　　　　　　　　　　　　　　　　　　　　　　　　　　　　　　　　　　　　　　　　　　　　　　　　　　　　②下水道使用料の見直し　　　　　　　　　　　　　　　　　　　　　　　　　　　　　　　　　　　　　　　　　　　　　　　　　　　　　　　　　　　　　　　　　　　　　　　③下水道維持管理負担金</t>
    <rPh sb="1" eb="3">
      <t>カンキョ</t>
    </rPh>
    <rPh sb="3" eb="5">
      <t>セイビ</t>
    </rPh>
    <rPh sb="7" eb="9">
      <t>ヘイセイ</t>
    </rPh>
    <rPh sb="11" eb="13">
      <t>ネンド</t>
    </rPh>
    <rPh sb="14" eb="16">
      <t>シュウリョウ</t>
    </rPh>
    <rPh sb="69" eb="71">
      <t>コンゴ</t>
    </rPh>
    <rPh sb="72" eb="74">
      <t>ヒツヨウ</t>
    </rPh>
    <rPh sb="75" eb="77">
      <t>タイサク</t>
    </rPh>
    <rPh sb="80" eb="82">
      <t>カキ</t>
    </rPh>
    <rPh sb="86" eb="88">
      <t>キサイ</t>
    </rPh>
    <rPh sb="153" eb="156">
      <t>チホウサイ</t>
    </rPh>
    <rPh sb="156" eb="159">
      <t>ゲンザイダカ</t>
    </rPh>
    <rPh sb="160" eb="162">
      <t>ゲンショウ</t>
    </rPh>
    <rPh sb="234" eb="240">
      <t>ゲスイドウシヨウリョウ</t>
    </rPh>
    <rPh sb="241" eb="243">
      <t>ミナオ</t>
    </rPh>
    <rPh sb="316" eb="319">
      <t>ゲスイドウ</t>
    </rPh>
    <rPh sb="319" eb="323">
      <t>イジカンリ</t>
    </rPh>
    <rPh sb="323" eb="326">
      <t>フタンキン</t>
    </rPh>
    <phoneticPr fontId="4"/>
  </si>
  <si>
    <t>・下水道使用料で賄えない不足分については、一般会計からの繰入金で対応。　　　　　　　　　　　　　　　　　　　　　　　　　　　　　　　　　　　　　　　　　　　　　・①の減少、④の増加、⑥の減少は打ち切り決算（主に下水道使用料の未収入金）によるもの。　　　　　　　　　　　　　　　　　　　　　　　　　　　　　　　　　　　　　　　・今後は、地方債現在高の減と営業収益の増が求められる。</t>
    <rPh sb="1" eb="4">
      <t>ゲスイドウ</t>
    </rPh>
    <rPh sb="4" eb="7">
      <t>シヨウリョウ</t>
    </rPh>
    <rPh sb="8" eb="9">
      <t>マカナ</t>
    </rPh>
    <rPh sb="12" eb="15">
      <t>フソクブン</t>
    </rPh>
    <rPh sb="21" eb="25">
      <t>イッパンカイケイ</t>
    </rPh>
    <rPh sb="28" eb="31">
      <t>クリイレキン</t>
    </rPh>
    <rPh sb="32" eb="34">
      <t>タイオウ</t>
    </rPh>
    <rPh sb="83" eb="85">
      <t>ゲンショウ</t>
    </rPh>
    <rPh sb="88" eb="90">
      <t>ゾウカ</t>
    </rPh>
    <rPh sb="93" eb="95">
      <t>ゲンショウ</t>
    </rPh>
    <rPh sb="96" eb="97">
      <t>ウ</t>
    </rPh>
    <rPh sb="98" eb="99">
      <t>キ</t>
    </rPh>
    <rPh sb="100" eb="102">
      <t>ケッサン</t>
    </rPh>
    <rPh sb="103" eb="104">
      <t>オモ</t>
    </rPh>
    <rPh sb="105" eb="108">
      <t>ゲスイドウ</t>
    </rPh>
    <rPh sb="108" eb="111">
      <t>シヨウリョウ</t>
    </rPh>
    <rPh sb="112" eb="115">
      <t>ミシュウニュウ</t>
    </rPh>
    <rPh sb="115" eb="116">
      <t>キン</t>
    </rPh>
    <rPh sb="163" eb="165">
      <t>コンゴ</t>
    </rPh>
    <rPh sb="167" eb="173">
      <t>チホウサイゲンザイダカ</t>
    </rPh>
    <rPh sb="174" eb="175">
      <t>ゲン</t>
    </rPh>
    <rPh sb="176" eb="178">
      <t>エイギョウ</t>
    </rPh>
    <rPh sb="178" eb="180">
      <t>シュウエキ</t>
    </rPh>
    <rPh sb="181" eb="182">
      <t>ゾウ</t>
    </rPh>
    <rPh sb="183" eb="184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</si>
</sst>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8-4B05-B61B-33B70CC32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0.15</c:v>
                </c:pt>
                <c:pt idx="2">
                  <c:v>1.65</c:v>
                </c:pt>
                <c:pt idx="3">
                  <c:v>0.14000000000000001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8-4B05-B61B-33B70CC32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6-454D-B146-A5356A0AB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52.58</c:v>
                </c:pt>
                <c:pt idx="1">
                  <c:v>50.94</c:v>
                </c:pt>
                <c:pt idx="2">
                  <c:v>50.53</c:v>
                </c:pt>
                <c:pt idx="3">
                  <c:v>51.42</c:v>
                </c:pt>
                <c:pt idx="4">
                  <c:v>48.95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6-454D-B146-A5356A0AB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92.52</c:v>
                </c:pt>
                <c:pt idx="1">
                  <c:v>92.35</c:v>
                </c:pt>
                <c:pt idx="2">
                  <c:v>92.68</c:v>
                </c:pt>
                <c:pt idx="3">
                  <c:v>92.83</c:v>
                </c:pt>
                <c:pt idx="4">
                  <c:v>92.9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3-43E9-8FBB-51D5D6512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83.02</c:v>
                </c:pt>
                <c:pt idx="1">
                  <c:v>82.55</c:v>
                </c:pt>
                <c:pt idx="2">
                  <c:v>82.08</c:v>
                </c:pt>
                <c:pt idx="3">
                  <c:v>81.34</c:v>
                </c:pt>
                <c:pt idx="4">
                  <c:v>81.14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3-43E9-8FBB-51D5D6512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64.92</c:v>
                </c:pt>
                <c:pt idx="1">
                  <c:v>63.14</c:v>
                </c:pt>
                <c:pt idx="2">
                  <c:v>67.540000000000006</c:v>
                </c:pt>
                <c:pt idx="3">
                  <c:v>66.56</c:v>
                </c:pt>
                <c:pt idx="4">
                  <c:v>58.94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5-48B3-862D-72491026B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5-48B3-862D-72491026B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5-4733-9AE2-776D9B006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5-4733-9AE2-776D9B006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9-4E44-BEF6-C5AF3D345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9-4E44-BEF6-C5AF3D345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7-4947-8ADB-116BD23E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7-4947-8ADB-116BD23E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B-41F7-BD08-D1D4B51D0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B-41F7-BD08-D1D4B51D0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569.04</c:v>
                </c:pt>
                <c:pt idx="1">
                  <c:v>582.47</c:v>
                </c:pt>
                <c:pt idx="2">
                  <c:v>555.07000000000005</c:v>
                </c:pt>
                <c:pt idx="3">
                  <c:v>416.9</c:v>
                </c:pt>
                <c:pt idx="4">
                  <c:v>723.71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0-4E9C-A6B5-D1333ECD9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958.81</c:v>
                </c:pt>
                <c:pt idx="1">
                  <c:v>1001.3</c:v>
                </c:pt>
                <c:pt idx="2">
                  <c:v>1050.51</c:v>
                </c:pt>
                <c:pt idx="3">
                  <c:v>1102.01</c:v>
                </c:pt>
                <c:pt idx="4">
                  <c:v>987.36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0-4E9C-A6B5-D1333ECD9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B13-9528-047946CA2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82.88</c:v>
                </c:pt>
                <c:pt idx="1">
                  <c:v>81.88</c:v>
                </c:pt>
                <c:pt idx="2">
                  <c:v>82.65</c:v>
                </c:pt>
                <c:pt idx="3">
                  <c:v>82.55</c:v>
                </c:pt>
                <c:pt idx="4">
                  <c:v>83.55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3-4B13-9528-047946CA2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187.42</c:v>
                </c:pt>
                <c:pt idx="1">
                  <c:v>188.98</c:v>
                </c:pt>
                <c:pt idx="2">
                  <c:v>190.35</c:v>
                </c:pt>
                <c:pt idx="3">
                  <c:v>190.11</c:v>
                </c:pt>
                <c:pt idx="4">
                  <c:v>161.36000000000001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B-4AF5-A1C2-AF76E984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190.99</c:v>
                </c:pt>
                <c:pt idx="1">
                  <c:v>187.55</c:v>
                </c:pt>
                <c:pt idx="2">
                  <c:v>186.3</c:v>
                </c:pt>
                <c:pt idx="3">
                  <c:v>188.38</c:v>
                </c:pt>
                <c:pt idx="4">
                  <c:v>185.98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B-4AF5-A1C2-AF76E984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S34" zoomScale="75" zoomScaleNormal="75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福島県　国見町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公共下水道</v>
      </c>
      <c r="Q8" s="35"/>
      <c r="R8" s="35"/>
      <c r="S8" s="35"/>
      <c r="T8" s="35"/>
      <c r="U8" s="35"/>
      <c r="V8" s="35"/>
      <c r="W8" s="35" t="str">
        <f>データ!L6</f>
        <v>Cc2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8400</v>
      </c>
      <c r="AM8" s="37"/>
      <c r="AN8" s="37"/>
      <c r="AO8" s="37"/>
      <c r="AP8" s="37"/>
      <c r="AQ8" s="37"/>
      <c r="AR8" s="37"/>
      <c r="AS8" s="37"/>
      <c r="AT8" s="38">
        <f>データ!T6</f>
        <v>37.950000000000003</v>
      </c>
      <c r="AU8" s="38"/>
      <c r="AV8" s="38"/>
      <c r="AW8" s="38"/>
      <c r="AX8" s="38"/>
      <c r="AY8" s="38"/>
      <c r="AZ8" s="38"/>
      <c r="BA8" s="38"/>
      <c r="BB8" s="38">
        <f>データ!U6</f>
        <v>221.34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49.17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3025</v>
      </c>
      <c r="AE10" s="37"/>
      <c r="AF10" s="37"/>
      <c r="AG10" s="37"/>
      <c r="AH10" s="37"/>
      <c r="AI10" s="37"/>
      <c r="AJ10" s="37"/>
      <c r="AK10" s="2"/>
      <c r="AL10" s="37">
        <f>データ!V6</f>
        <v>4083</v>
      </c>
      <c r="AM10" s="37"/>
      <c r="AN10" s="37"/>
      <c r="AO10" s="37"/>
      <c r="AP10" s="37"/>
      <c r="AQ10" s="37"/>
      <c r="AR10" s="37"/>
      <c r="AS10" s="37"/>
      <c r="AT10" s="38">
        <f>データ!W6</f>
        <v>1.41</v>
      </c>
      <c r="AU10" s="38"/>
      <c r="AV10" s="38"/>
      <c r="AW10" s="38"/>
      <c r="AX10" s="38"/>
      <c r="AY10" s="38"/>
      <c r="AZ10" s="38"/>
      <c r="BA10" s="38"/>
      <c r="BB10" s="38">
        <f>データ!X6</f>
        <v>2895.74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119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117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【652.82】</v>
      </c>
      <c r="I86" s="12" t="str">
        <f>データ!CA6</f>
        <v>【97.61】</v>
      </c>
      <c r="J86" s="12" t="str">
        <f>データ!CL6</f>
        <v>【138.29】</v>
      </c>
      <c r="K86" s="12" t="str">
        <f>データ!CW6</f>
        <v>【59.10】</v>
      </c>
      <c r="L86" s="12" t="str">
        <f>データ!DH6</f>
        <v>【95.82】</v>
      </c>
      <c r="M86" s="12" t="s">
        <v>44</v>
      </c>
      <c r="N86" s="12" t="s">
        <v>43</v>
      </c>
      <c r="O86" s="12" t="str">
        <f>データ!EO6</f>
        <v>【0.23】</v>
      </c>
    </row>
  </sheetData>
  <sheetProtection algorithmName="SHA-512" hashValue="3Q5ejH4MR/xPkkcFxS/SofbhWRal0fSOsqmtfBwR76cjcqbExTFU+pLPz/eOCPG+a0ONDUCgYTcWxVPv1Ksg2g==" saltValue="xpIKw/sXSgPABkw76a1yN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73032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福島県　国見町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49.17</v>
      </c>
      <c r="Q6" s="20">
        <f t="shared" si="3"/>
        <v>100</v>
      </c>
      <c r="R6" s="20">
        <f t="shared" si="3"/>
        <v>3025</v>
      </c>
      <c r="S6" s="20">
        <f t="shared" si="3"/>
        <v>8400</v>
      </c>
      <c r="T6" s="20">
        <f t="shared" si="3"/>
        <v>37.950000000000003</v>
      </c>
      <c r="U6" s="20">
        <f t="shared" si="3"/>
        <v>221.34</v>
      </c>
      <c r="V6" s="20">
        <f t="shared" si="3"/>
        <v>4083</v>
      </c>
      <c r="W6" s="20">
        <f t="shared" si="3"/>
        <v>1.41</v>
      </c>
      <c r="X6" s="20">
        <f t="shared" si="3"/>
        <v>2895.74</v>
      </c>
      <c r="Y6" s="21">
        <f>IF(Y7="",NA(),Y7)</f>
        <v>64.92</v>
      </c>
      <c r="Z6" s="21">
        <f t="shared" ref="Z6:AH6" si="4">IF(Z7="",NA(),Z7)</f>
        <v>63.14</v>
      </c>
      <c r="AA6" s="21">
        <f t="shared" si="4"/>
        <v>67.540000000000006</v>
      </c>
      <c r="AB6" s="21">
        <f t="shared" si="4"/>
        <v>66.56</v>
      </c>
      <c r="AC6" s="21">
        <f t="shared" si="4"/>
        <v>58.94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569.04</v>
      </c>
      <c r="BG6" s="21">
        <f t="shared" ref="BG6:BO6" si="7">IF(BG7="",NA(),BG7)</f>
        <v>582.47</v>
      </c>
      <c r="BH6" s="21">
        <f t="shared" si="7"/>
        <v>555.07000000000005</v>
      </c>
      <c r="BI6" s="21">
        <f t="shared" si="7"/>
        <v>416.9</v>
      </c>
      <c r="BJ6" s="21">
        <f t="shared" si="7"/>
        <v>723.71</v>
      </c>
      <c r="BK6" s="21">
        <f t="shared" si="7"/>
        <v>958.81</v>
      </c>
      <c r="BL6" s="21">
        <f t="shared" si="7"/>
        <v>1001.3</v>
      </c>
      <c r="BM6" s="21">
        <f t="shared" si="7"/>
        <v>1050.51</v>
      </c>
      <c r="BN6" s="21">
        <f t="shared" si="7"/>
        <v>1102.01</v>
      </c>
      <c r="BO6" s="21">
        <f t="shared" si="7"/>
        <v>987.36</v>
      </c>
      <c r="BP6" s="20" t="str">
        <f>IF(BP7="","",IF(BP7="-","【-】","【"&amp;SUBSTITUTE(TEXT(BP7,"#,##0.00"),"-","△")&amp;"】"))</f>
        <v>【652.82】</v>
      </c>
      <c r="BQ6" s="21">
        <f>IF(BQ7="",NA(),BQ7)</f>
        <v>100</v>
      </c>
      <c r="BR6" s="21">
        <f t="shared" ref="BR6:BZ6" si="8">IF(BR7="",NA(),BR7)</f>
        <v>100</v>
      </c>
      <c r="BS6" s="21">
        <f t="shared" si="8"/>
        <v>100</v>
      </c>
      <c r="BT6" s="21">
        <f t="shared" si="8"/>
        <v>100</v>
      </c>
      <c r="BU6" s="21">
        <f t="shared" si="8"/>
        <v>100</v>
      </c>
      <c r="BV6" s="21">
        <f t="shared" si="8"/>
        <v>82.88</v>
      </c>
      <c r="BW6" s="21">
        <f t="shared" si="8"/>
        <v>81.88</v>
      </c>
      <c r="BX6" s="21">
        <f t="shared" si="8"/>
        <v>82.65</v>
      </c>
      <c r="BY6" s="21">
        <f t="shared" si="8"/>
        <v>82.55</v>
      </c>
      <c r="BZ6" s="21">
        <f t="shared" si="8"/>
        <v>83.55</v>
      </c>
      <c r="CA6" s="20" t="str">
        <f>IF(CA7="","",IF(CA7="-","【-】","【"&amp;SUBSTITUTE(TEXT(CA7,"#,##0.00"),"-","△")&amp;"】"))</f>
        <v>【97.61】</v>
      </c>
      <c r="CB6" s="21">
        <f>IF(CB7="",NA(),CB7)</f>
        <v>187.42</v>
      </c>
      <c r="CC6" s="21">
        <f t="shared" ref="CC6:CK6" si="9">IF(CC7="",NA(),CC7)</f>
        <v>188.98</v>
      </c>
      <c r="CD6" s="21">
        <f t="shared" si="9"/>
        <v>190.35</v>
      </c>
      <c r="CE6" s="21">
        <f t="shared" si="9"/>
        <v>190.11</v>
      </c>
      <c r="CF6" s="21">
        <f t="shared" si="9"/>
        <v>161.36000000000001</v>
      </c>
      <c r="CG6" s="21">
        <f t="shared" si="9"/>
        <v>190.99</v>
      </c>
      <c r="CH6" s="21">
        <f t="shared" si="9"/>
        <v>187.55</v>
      </c>
      <c r="CI6" s="21">
        <f t="shared" si="9"/>
        <v>186.3</v>
      </c>
      <c r="CJ6" s="21">
        <f t="shared" si="9"/>
        <v>188.38</v>
      </c>
      <c r="CK6" s="21">
        <f t="shared" si="9"/>
        <v>185.98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52.58</v>
      </c>
      <c r="CS6" s="21">
        <f t="shared" si="10"/>
        <v>50.94</v>
      </c>
      <c r="CT6" s="21">
        <f t="shared" si="10"/>
        <v>50.53</v>
      </c>
      <c r="CU6" s="21">
        <f t="shared" si="10"/>
        <v>51.42</v>
      </c>
      <c r="CV6" s="21">
        <f t="shared" si="10"/>
        <v>48.95</v>
      </c>
      <c r="CW6" s="20" t="str">
        <f>IF(CW7="","",IF(CW7="-","【-】","【"&amp;SUBSTITUTE(TEXT(CW7,"#,##0.00"),"-","△")&amp;"】"))</f>
        <v>【59.10】</v>
      </c>
      <c r="CX6" s="21">
        <f>IF(CX7="",NA(),CX7)</f>
        <v>92.52</v>
      </c>
      <c r="CY6" s="21">
        <f t="shared" ref="CY6:DG6" si="11">IF(CY7="",NA(),CY7)</f>
        <v>92.35</v>
      </c>
      <c r="CZ6" s="21">
        <f t="shared" si="11"/>
        <v>92.68</v>
      </c>
      <c r="DA6" s="21">
        <f t="shared" si="11"/>
        <v>92.83</v>
      </c>
      <c r="DB6" s="21">
        <f t="shared" si="11"/>
        <v>92.9</v>
      </c>
      <c r="DC6" s="21">
        <f t="shared" si="11"/>
        <v>83.02</v>
      </c>
      <c r="DD6" s="21">
        <f t="shared" si="11"/>
        <v>82.55</v>
      </c>
      <c r="DE6" s="21">
        <f t="shared" si="11"/>
        <v>82.08</v>
      </c>
      <c r="DF6" s="21">
        <f t="shared" si="11"/>
        <v>81.34</v>
      </c>
      <c r="DG6" s="21">
        <f t="shared" si="11"/>
        <v>81.14</v>
      </c>
      <c r="DH6" s="20" t="str">
        <f>IF(DH7="","",IF(DH7="-","【-】","【"&amp;SUBSTITUTE(TEXT(DH7,"#,##0.00"),"-","△")&amp;"】"))</f>
        <v>【95.82】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0.15</v>
      </c>
      <c r="EL6" s="21">
        <f t="shared" si="14"/>
        <v>1.65</v>
      </c>
      <c r="EM6" s="21">
        <f t="shared" si="14"/>
        <v>0.14000000000000001</v>
      </c>
      <c r="EN6" s="21">
        <f t="shared" si="14"/>
        <v>0.08</v>
      </c>
      <c r="EO6" s="20" t="str">
        <f>IF(EO7="","",IF(EO7="-","【-】","【"&amp;SUBSTITUTE(TEXT(EO7,"#,##0.00"),"-","△")&amp;"】"))</f>
        <v>【0.23】</v>
      </c>
    </row>
    <row r="7" spans="1:145" s="22" customFormat="1" x14ac:dyDescent="0.15">
      <c r="A7" s="14"/>
      <c r="B7" s="23">
        <v>2022</v>
      </c>
      <c r="C7" s="23">
        <v>73032</v>
      </c>
      <c r="D7" s="23">
        <v>47</v>
      </c>
      <c r="E7" s="23">
        <v>17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49.17</v>
      </c>
      <c r="Q7" s="24">
        <v>100</v>
      </c>
      <c r="R7" s="24">
        <v>3025</v>
      </c>
      <c r="S7" s="24">
        <v>8400</v>
      </c>
      <c r="T7" s="24">
        <v>37.950000000000003</v>
      </c>
      <c r="U7" s="24">
        <v>221.34</v>
      </c>
      <c r="V7" s="24">
        <v>4083</v>
      </c>
      <c r="W7" s="24">
        <v>1.41</v>
      </c>
      <c r="X7" s="24">
        <v>2895.74</v>
      </c>
      <c r="Y7" s="24">
        <v>64.92</v>
      </c>
      <c r="Z7" s="24">
        <v>63.14</v>
      </c>
      <c r="AA7" s="24">
        <v>67.540000000000006</v>
      </c>
      <c r="AB7" s="24">
        <v>66.56</v>
      </c>
      <c r="AC7" s="24">
        <v>58.94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569.04</v>
      </c>
      <c r="BG7" s="24">
        <v>582.47</v>
      </c>
      <c r="BH7" s="24">
        <v>555.07000000000005</v>
      </c>
      <c r="BI7" s="24">
        <v>416.9</v>
      </c>
      <c r="BJ7" s="24">
        <v>723.71</v>
      </c>
      <c r="BK7" s="24">
        <v>958.81</v>
      </c>
      <c r="BL7" s="24">
        <v>1001.3</v>
      </c>
      <c r="BM7" s="24">
        <v>1050.51</v>
      </c>
      <c r="BN7" s="24">
        <v>1102.01</v>
      </c>
      <c r="BO7" s="24">
        <v>987.36</v>
      </c>
      <c r="BP7" s="24">
        <v>652.82000000000005</v>
      </c>
      <c r="BQ7" s="24">
        <v>100</v>
      </c>
      <c r="BR7" s="24">
        <v>100</v>
      </c>
      <c r="BS7" s="24">
        <v>100</v>
      </c>
      <c r="BT7" s="24">
        <v>100</v>
      </c>
      <c r="BU7" s="24">
        <v>100</v>
      </c>
      <c r="BV7" s="24">
        <v>82.88</v>
      </c>
      <c r="BW7" s="24">
        <v>81.88</v>
      </c>
      <c r="BX7" s="24">
        <v>82.65</v>
      </c>
      <c r="BY7" s="24">
        <v>82.55</v>
      </c>
      <c r="BZ7" s="24">
        <v>83.55</v>
      </c>
      <c r="CA7" s="24">
        <v>97.61</v>
      </c>
      <c r="CB7" s="24">
        <v>187.42</v>
      </c>
      <c r="CC7" s="24">
        <v>188.98</v>
      </c>
      <c r="CD7" s="24">
        <v>190.35</v>
      </c>
      <c r="CE7" s="24">
        <v>190.11</v>
      </c>
      <c r="CF7" s="24">
        <v>161.36000000000001</v>
      </c>
      <c r="CG7" s="24">
        <v>190.99</v>
      </c>
      <c r="CH7" s="24">
        <v>187.55</v>
      </c>
      <c r="CI7" s="24">
        <v>186.3</v>
      </c>
      <c r="CJ7" s="24">
        <v>188.38</v>
      </c>
      <c r="CK7" s="24">
        <v>185.98</v>
      </c>
      <c r="CL7" s="24">
        <v>138.29</v>
      </c>
      <c r="CM7" s="24" t="s">
        <v>104</v>
      </c>
      <c r="CN7" s="24" t="s">
        <v>104</v>
      </c>
      <c r="CO7" s="24" t="s">
        <v>104</v>
      </c>
      <c r="CP7" s="24" t="s">
        <v>104</v>
      </c>
      <c r="CQ7" s="24" t="s">
        <v>104</v>
      </c>
      <c r="CR7" s="24">
        <v>52.58</v>
      </c>
      <c r="CS7" s="24">
        <v>50.94</v>
      </c>
      <c r="CT7" s="24">
        <v>50.53</v>
      </c>
      <c r="CU7" s="24">
        <v>51.42</v>
      </c>
      <c r="CV7" s="24">
        <v>48.95</v>
      </c>
      <c r="CW7" s="24">
        <v>59.1</v>
      </c>
      <c r="CX7" s="24">
        <v>92.52</v>
      </c>
      <c r="CY7" s="24">
        <v>92.35</v>
      </c>
      <c r="CZ7" s="24">
        <v>92.68</v>
      </c>
      <c r="DA7" s="24">
        <v>92.83</v>
      </c>
      <c r="DB7" s="24">
        <v>92.9</v>
      </c>
      <c r="DC7" s="24">
        <v>83.02</v>
      </c>
      <c r="DD7" s="24">
        <v>82.55</v>
      </c>
      <c r="DE7" s="24">
        <v>82.08</v>
      </c>
      <c r="DF7" s="24">
        <v>81.34</v>
      </c>
      <c r="DG7" s="24">
        <v>81.14</v>
      </c>
      <c r="DH7" s="24">
        <v>95.82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0.15</v>
      </c>
      <c r="EL7" s="24">
        <v>1.65</v>
      </c>
      <c r="EM7" s="24">
        <v>0.14000000000000001</v>
      </c>
      <c r="EN7" s="24">
        <v>0.08</v>
      </c>
      <c r="EO7" s="24">
        <v>0.23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114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佐藤　貴浩</cp:lastModifiedBy>
  <dcterms:created xsi:type="dcterms:W3CDTF">2023-12-12T02:46:30Z</dcterms:created>
  <dcterms:modified xsi:type="dcterms:W3CDTF">2024-01-19T03:59:39Z</dcterms:modified>
  <cp:category/>
</cp:coreProperties>
</file>