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6.1　公営企業に係る経営比較分析表（令和４年度決算）の分析等について\【経営比較分析表】2022_072125_46_1718\"/>
    </mc:Choice>
  </mc:AlternateContent>
  <workbookProtection workbookAlgorithmName="SHA-512" workbookHashValue="wKbkRwBiRPAOi1Cx8a/XJ2/isjlGQmPOMGFtuiH9bpDfkqU55lnGoYj0bgfQYTJu/OTJT97TPcTrvirfGvkFBg==" workbookSaltValue="B8MsTsgXMF09SPhfg86VC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<sst xmlns="http://schemas.openxmlformats.org/spreadsheetml/2006/main" count="231" uniqueCount="117">
  <si>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</si>
  <si>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</si>
  <si>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</si>
  <si>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</si>
  <si>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</si>
  <si>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</si>
  <si>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</si>
  <si>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</si>
  <si>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</si>
  <si>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</si>
  <si>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</si>
  <si>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</si>
  <si>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</si>
  <si>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</si>
  <si>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</si>
  <si>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</si>
  <si>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</si>
  <si>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</si>
  <si>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</si>
  <si>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</si>
  <si>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</si>
  <si>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</si>
  <si>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</si>
  <si>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</si>
  <si>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</si>
  <si>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</si>
  <si>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</si>
  <si>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</si>
  <si>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</si>
  <si>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</si>
  <si>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</si>
  <si>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</si>
  <si>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</si>
  <si>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</si>
  <si>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</si>
  <si>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</si>
  <si>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</si>
  <si>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</si>
  <si>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</si>
  <si>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</si>
  <si>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</si>
  <si>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</si>
  <si>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</si>
  <si>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</si>
  <si>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</si>
  <si>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</si>
  <si>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</si>
  <si>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</si>
  <si>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</si>
  <si>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</si>
  <si>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</si>
  <si>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</si>
  <si>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</si>
  <si>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</si>
  <si>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</si>
  <si>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</si>
  <si>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</si>
  <si>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</si>
  <si>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</si>
  <si>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</si>
  <si>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</si>
  <si>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</si>
  <si>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</si>
  <si>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</si>
  <si>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</si>
  <si>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</si>
  <si>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</si>
  <si>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</si>
  <si>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</si>
  <si>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</si>
  <si>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</si>
  <si>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</si>
  <si>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</si>
  <si>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</si>
  <si>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</si>
  <si>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</si>
  <si>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</si>
  <si>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</si>
  <si>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</si>
  <si>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</si>
  <si>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</si>
  <si>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</si>
  <si>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</si>
  <si>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</si>
  <si>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</si>
  <si>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</si>
  <si>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</si>
  <si>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</si>
  <si>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</si>
  <si>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</si>
  <si>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</si>
  <si>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</si>
  <si>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</si>
  <si>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</si>
  <si>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</si>
  <si>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</si>
  <si>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</si>
  <si>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</si>
  <si>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</si>
  <si>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</si>
  <si>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</si>
  <si>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</si>
  <si>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</si>
  <si>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</si>
  <si>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</si>
  <si>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</si>
  <si>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</si>
  <si>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</si>
  <si>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</si>
  <si>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</si>
  <si>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</si>
  <si>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</si>
  <si>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</si>
  <si>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</si>
  <si>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過去5年間いずれも100％を上回っており、類似団体平均も上回っている状況である。
　しかし、処理区内の人口減少に伴う使用料収入の減少に加え、物価高騰・エネルギー価格高騰の影響による維持管理費の増加により、前年度よりも大幅な減となっている。
</t>
    </r>
    <r>
      <rPr>
        <b/>
        <sz val="11"/>
        <color theme="1"/>
        <rFont val="ＭＳ ゴシック"/>
        <family val="3"/>
        <charset val="128"/>
      </rPr>
      <t>②累積欠損金比率</t>
    </r>
    <r>
      <rPr>
        <sz val="11"/>
        <color theme="1"/>
        <rFont val="ＭＳ ゴシック"/>
        <family val="3"/>
        <charset val="128"/>
      </rPr>
      <t xml:space="preserve">
　東日本大震災に伴う津波被害の影響により大きく増加したが、平成28年度で被災管渠処分工事が完了したことから、徐々に減少している。
</t>
    </r>
    <r>
      <rPr>
        <b/>
        <sz val="11"/>
        <color theme="1"/>
        <rFont val="ＭＳ ゴシック"/>
        <family val="3"/>
        <charset val="128"/>
      </rPr>
      <t>③流動比率</t>
    </r>
    <r>
      <rPr>
        <sz val="11"/>
        <color theme="1"/>
        <rFont val="ＭＳ ゴシック"/>
        <family val="3"/>
        <charset val="128"/>
      </rPr>
      <t xml:space="preserve">
　類似団体平均を大きく上回っており、令和4年度は過去5年間で最も高い割合となっている。これは、企業債の償還が進んでいることによるものである。
</t>
    </r>
    <r>
      <rPr>
        <b/>
        <sz val="11"/>
        <color theme="1"/>
        <rFont val="ＭＳ ゴシック"/>
        <family val="3"/>
        <charset val="128"/>
      </rPr>
      <t>④企業債残高対事業規模比率</t>
    </r>
    <r>
      <rPr>
        <sz val="11"/>
        <color theme="1"/>
        <rFont val="ＭＳ ゴシック"/>
        <family val="3"/>
        <charset val="128"/>
      </rPr>
      <t xml:space="preserve">
　使用料収入は減少傾向にあるものの、企業債の償還が大きく進んでいることから、前年度に比べて大きく減少しており、類似団体平均を下回る結果となっている。
</t>
    </r>
    <r>
      <rPr>
        <b/>
        <sz val="11"/>
        <color theme="1"/>
        <rFont val="ＭＳ ゴシック"/>
        <family val="3"/>
        <charset val="128"/>
      </rPr>
      <t>⑤⑥経費回収率、汚水処理原価</t>
    </r>
    <r>
      <rPr>
        <sz val="11"/>
        <color theme="1"/>
        <rFont val="ＭＳ ゴシック"/>
        <family val="3"/>
        <charset val="128"/>
      </rPr>
      <t xml:space="preserve">
　経費回収率は、前年度に比べて減少している。これは、維持管理費の増加に伴い汚水処理原価が増加したことによるものである。</t>
    </r>
    <rPh sb="1" eb="3">
      <t>ケイジョウ</t>
    </rPh>
    <rPh sb="3" eb="5">
      <t>シュウシ</t>
    </rPh>
    <rPh sb="5" eb="7">
      <t>ヒリツ</t>
    </rPh>
    <rPh sb="9" eb="11">
      <t>カコ</t>
    </rPh>
    <rPh sb="12" eb="14">
      <t>ネンカン</t>
    </rPh>
    <rPh sb="23" eb="25">
      <t>ウワマワ</t>
    </rPh>
    <rPh sb="30" eb="32">
      <t>ルイジ</t>
    </rPh>
    <rPh sb="32" eb="34">
      <t>ダンタイ</t>
    </rPh>
    <rPh sb="34" eb="36">
      <t>ヘイキン</t>
    </rPh>
    <rPh sb="37" eb="39">
      <t>ウワマワ</t>
    </rPh>
    <rPh sb="43" eb="45">
      <t>ジョウキョウ</t>
    </rPh>
    <rPh sb="55" eb="57">
      <t>ショリ</t>
    </rPh>
    <rPh sb="57" eb="58">
      <t>ク</t>
    </rPh>
    <rPh sb="58" eb="59">
      <t>ナイ</t>
    </rPh>
    <rPh sb="60" eb="62">
      <t>ジンコウ</t>
    </rPh>
    <rPh sb="62" eb="64">
      <t>ゲンショウ</t>
    </rPh>
    <rPh sb="65" eb="66">
      <t>トモナ</t>
    </rPh>
    <rPh sb="67" eb="70">
      <t>シヨウリョウ</t>
    </rPh>
    <rPh sb="70" eb="72">
      <t>シュウニュウ</t>
    </rPh>
    <rPh sb="73" eb="75">
      <t>ゲンショウ</t>
    </rPh>
    <rPh sb="76" eb="77">
      <t>クワ</t>
    </rPh>
    <rPh sb="79" eb="81">
      <t>ブッカ</t>
    </rPh>
    <rPh sb="81" eb="83">
      <t>コウトウ</t>
    </rPh>
    <rPh sb="89" eb="91">
      <t>カカク</t>
    </rPh>
    <rPh sb="91" eb="93">
      <t>コウトウ</t>
    </rPh>
    <rPh sb="94" eb="96">
      <t>エイキョウ</t>
    </rPh>
    <rPh sb="99" eb="101">
      <t>イジ</t>
    </rPh>
    <rPh sb="101" eb="104">
      <t>カンリヒ</t>
    </rPh>
    <rPh sb="105" eb="107">
      <t>ゾウカ</t>
    </rPh>
    <rPh sb="111" eb="114">
      <t>ゼンネンド</t>
    </rPh>
    <rPh sb="117" eb="119">
      <t>オオハバ</t>
    </rPh>
    <rPh sb="120" eb="121">
      <t>ゲン</t>
    </rPh>
    <rPh sb="130" eb="132">
      <t>ルイセキ</t>
    </rPh>
    <rPh sb="132" eb="134">
      <t>ケッソン</t>
    </rPh>
    <rPh sb="134" eb="135">
      <t>キン</t>
    </rPh>
    <rPh sb="135" eb="137">
      <t>ヒリツ</t>
    </rPh>
    <rPh sb="139" eb="140">
      <t>ヒガシ</t>
    </rPh>
    <rPh sb="140" eb="142">
      <t>ニホン</t>
    </rPh>
    <rPh sb="142" eb="145">
      <t>ダイシンサイ</t>
    </rPh>
    <rPh sb="146" eb="147">
      <t>トモナ</t>
    </rPh>
    <rPh sb="148" eb="150">
      <t>ツナミ</t>
    </rPh>
    <rPh sb="150" eb="152">
      <t>ヒガイ</t>
    </rPh>
    <rPh sb="153" eb="155">
      <t>エイキョウ</t>
    </rPh>
    <rPh sb="158" eb="159">
      <t>オオ</t>
    </rPh>
    <rPh sb="161" eb="163">
      <t>ゾウカ</t>
    </rPh>
    <rPh sb="167" eb="169">
      <t>ヘイセイ</t>
    </rPh>
    <rPh sb="171" eb="173">
      <t>ネンド</t>
    </rPh>
    <rPh sb="174" eb="176">
      <t>ヒサイ</t>
    </rPh>
    <rPh sb="176" eb="178">
      <t>カンキョ</t>
    </rPh>
    <rPh sb="178" eb="180">
      <t>ショブン</t>
    </rPh>
    <rPh sb="180" eb="182">
      <t>コウジ</t>
    </rPh>
    <rPh sb="183" eb="185">
      <t>カンリョウ</t>
    </rPh>
    <rPh sb="192" eb="194">
      <t>ジョジョ</t>
    </rPh>
    <rPh sb="195" eb="197">
      <t>ゲンショウ</t>
    </rPh>
    <rPh sb="204" eb="206">
      <t>リュウドウ</t>
    </rPh>
    <rPh sb="206" eb="208">
      <t>ヒリツ</t>
    </rPh>
    <rPh sb="210" eb="212">
      <t>ルイジ</t>
    </rPh>
    <rPh sb="212" eb="214">
      <t>ダンタイ</t>
    </rPh>
    <rPh sb="214" eb="216">
      <t>ヘイキン</t>
    </rPh>
    <rPh sb="217" eb="218">
      <t>オオ</t>
    </rPh>
    <rPh sb="220" eb="222">
      <t>ウワマワ</t>
    </rPh>
    <rPh sb="227" eb="229">
      <t>レイワ</t>
    </rPh>
    <rPh sb="230" eb="232">
      <t>ネンド</t>
    </rPh>
    <rPh sb="233" eb="235">
      <t>カコ</t>
    </rPh>
    <rPh sb="236" eb="238">
      <t>ネンカン</t>
    </rPh>
    <rPh sb="239" eb="240">
      <t>モット</t>
    </rPh>
    <rPh sb="241" eb="242">
      <t>タカ</t>
    </rPh>
    <rPh sb="243" eb="245">
      <t>ワリアイ</t>
    </rPh>
    <rPh sb="256" eb="258">
      <t>キギョウ</t>
    </rPh>
    <rPh sb="258" eb="259">
      <t>サイ</t>
    </rPh>
    <rPh sb="260" eb="262">
      <t>ショウカン</t>
    </rPh>
    <rPh sb="263" eb="264">
      <t>スス</t>
    </rPh>
    <rPh sb="281" eb="283">
      <t>キギョウ</t>
    </rPh>
    <rPh sb="283" eb="284">
      <t>サイ</t>
    </rPh>
    <rPh sb="284" eb="286">
      <t>ザンダカ</t>
    </rPh>
    <rPh sb="286" eb="287">
      <t>タイ</t>
    </rPh>
    <rPh sb="287" eb="289">
      <t>ジギョウ</t>
    </rPh>
    <rPh sb="289" eb="291">
      <t>キボ</t>
    </rPh>
    <rPh sb="291" eb="293">
      <t>ヒリツ</t>
    </rPh>
    <rPh sb="295" eb="298">
      <t>シヨウリョウ</t>
    </rPh>
    <rPh sb="298" eb="300">
      <t>シュウニュウ</t>
    </rPh>
    <rPh sb="301" eb="303">
      <t>ゲンショウ</t>
    </rPh>
    <rPh sb="303" eb="305">
      <t>ケイコウ</t>
    </rPh>
    <rPh sb="312" eb="314">
      <t>キギョウ</t>
    </rPh>
    <rPh sb="314" eb="315">
      <t>サイ</t>
    </rPh>
    <rPh sb="316" eb="318">
      <t>ショウカン</t>
    </rPh>
    <rPh sb="319" eb="320">
      <t>オオ</t>
    </rPh>
    <rPh sb="322" eb="323">
      <t>スス</t>
    </rPh>
    <rPh sb="332" eb="335">
      <t>ゼンネンド</t>
    </rPh>
    <rPh sb="336" eb="337">
      <t>クラ</t>
    </rPh>
    <rPh sb="339" eb="340">
      <t>オオ</t>
    </rPh>
    <rPh sb="342" eb="344">
      <t>ゲンショウ</t>
    </rPh>
    <rPh sb="349" eb="351">
      <t>ルイジ</t>
    </rPh>
    <rPh sb="351" eb="353">
      <t>ダンタイ</t>
    </rPh>
    <rPh sb="353" eb="355">
      <t>ヘイキン</t>
    </rPh>
    <rPh sb="356" eb="358">
      <t>シタマワ</t>
    </rPh>
    <rPh sb="359" eb="361">
      <t>ケッカ</t>
    </rPh>
    <rPh sb="371" eb="373">
      <t>ケイヒ</t>
    </rPh>
    <rPh sb="373" eb="375">
      <t>カイシュウ</t>
    </rPh>
    <rPh sb="375" eb="376">
      <t>リツ</t>
    </rPh>
    <rPh sb="377" eb="379">
      <t>オスイ</t>
    </rPh>
    <rPh sb="379" eb="381">
      <t>ショリ</t>
    </rPh>
    <rPh sb="381" eb="383">
      <t>ゲンカ</t>
    </rPh>
    <rPh sb="385" eb="387">
      <t>ケイヒ</t>
    </rPh>
    <rPh sb="387" eb="389">
      <t>カイシュウ</t>
    </rPh>
    <rPh sb="389" eb="390">
      <t>リツ</t>
    </rPh>
    <rPh sb="392" eb="395">
      <t>ゼンネンド</t>
    </rPh>
    <rPh sb="396" eb="397">
      <t>クラ</t>
    </rPh>
    <rPh sb="399" eb="401">
      <t>ゲンショウ</t>
    </rPh>
    <rPh sb="410" eb="412">
      <t>イジ</t>
    </rPh>
    <rPh sb="412" eb="415">
      <t>カンリヒ</t>
    </rPh>
    <rPh sb="416" eb="418">
      <t>ゾウカ</t>
    </rPh>
    <rPh sb="419" eb="420">
      <t>トモナ</t>
    </rPh>
    <rPh sb="421" eb="423">
      <t>オスイ</t>
    </rPh>
    <rPh sb="423" eb="425">
      <t>ショリ</t>
    </rPh>
    <rPh sb="425" eb="427">
      <t>ゲンカ</t>
    </rPh>
    <rPh sb="428" eb="430">
      <t>ゾウカ</t>
    </rPh>
    <phoneticPr fontId="4"/>
  </si>
  <si>
    <t>　本市の特定環境保全公共下水道事業は、東日本大震災による津波被害によって、高松処理区・北泉処理区のうち北泉処理区が流出しており、供用開始時の財政想定と大きく状況が変化している。
　また、近年施設の老朽化に伴う維持管理費が増加していることに加えて、今般の物価高騰・エネルギー価格高騰の影響も大きく受けている状況である。
　使用料収入については、人口の減少に伴い年々減少しており、今後益々厳しい経営が予想される。
　以上を踏まえ、平成28年度に策定した経営戦略について、中長期的な収支計画を見直した上で、健全経営を行っていくことができる使用料水準の検証を行い、令和6年度に改定することとしている。</t>
    <rPh sb="1" eb="2">
      <t>ホン</t>
    </rPh>
    <rPh sb="2" eb="3">
      <t>シ</t>
    </rPh>
    <rPh sb="4" eb="6">
      <t>トクテイ</t>
    </rPh>
    <rPh sb="6" eb="8">
      <t>カンキョウ</t>
    </rPh>
    <rPh sb="8" eb="10">
      <t>ホゼン</t>
    </rPh>
    <rPh sb="10" eb="12">
      <t>コウキョウ</t>
    </rPh>
    <rPh sb="12" eb="15">
      <t>ゲスイドウ</t>
    </rPh>
    <rPh sb="15" eb="17">
      <t>ジギョウ</t>
    </rPh>
    <rPh sb="19" eb="20">
      <t>ヒガシ</t>
    </rPh>
    <rPh sb="20" eb="22">
      <t>ニホン</t>
    </rPh>
    <rPh sb="22" eb="25">
      <t>ダイシンサイ</t>
    </rPh>
    <rPh sb="28" eb="30">
      <t>ツナミ</t>
    </rPh>
    <rPh sb="30" eb="32">
      <t>ヒガイ</t>
    </rPh>
    <rPh sb="37" eb="39">
      <t>タカマツ</t>
    </rPh>
    <rPh sb="43" eb="45">
      <t>キタイズミ</t>
    </rPh>
    <rPh sb="45" eb="47">
      <t>ショリ</t>
    </rPh>
    <rPh sb="47" eb="48">
      <t>ク</t>
    </rPh>
    <rPh sb="51" eb="53">
      <t>キタイズミ</t>
    </rPh>
    <rPh sb="53" eb="55">
      <t>ショリ</t>
    </rPh>
    <rPh sb="55" eb="56">
      <t>ク</t>
    </rPh>
    <rPh sb="57" eb="59">
      <t>リュウシュツ</t>
    </rPh>
    <rPh sb="64" eb="66">
      <t>キョウヨウ</t>
    </rPh>
    <rPh sb="66" eb="68">
      <t>カイシ</t>
    </rPh>
    <rPh sb="68" eb="69">
      <t>ジ</t>
    </rPh>
    <rPh sb="70" eb="72">
      <t>ザイセイ</t>
    </rPh>
    <rPh sb="72" eb="74">
      <t>ソウテイ</t>
    </rPh>
    <rPh sb="75" eb="76">
      <t>オオ</t>
    </rPh>
    <rPh sb="78" eb="80">
      <t>ジョウキョウ</t>
    </rPh>
    <rPh sb="81" eb="83">
      <t>ヘンカ</t>
    </rPh>
    <rPh sb="190" eb="192">
      <t>マスマス</t>
    </rPh>
    <rPh sb="255" eb="256">
      <t>オコナ</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</si>
  <si>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類似団体平均を上回っており、年々上昇している状況である。
　令和6年度に高松浄化センターのストックマネジメント計画を策定することとしており、計画的な更新工事を行っていくこととしている。
</t>
    </r>
    <r>
      <rPr>
        <b/>
        <sz val="11"/>
        <color theme="1"/>
        <rFont val="ＭＳ ゴシック"/>
        <family val="3"/>
        <charset val="128"/>
      </rPr>
      <t>②③管渠老朽化率、管渠改善率</t>
    </r>
    <r>
      <rPr>
        <sz val="11"/>
        <color theme="1"/>
        <rFont val="ＭＳ ゴシック"/>
        <family val="3"/>
        <charset val="128"/>
      </rPr>
      <t xml:space="preserve">
　本市の特定環境保全公共下水道事業は、平成3年に供用開始された事業であり、下水管渠の耐用年数を超えていないことから管渠老朽化率は0％となっている。
　なお、高松処理区は不明水が多く有収率も低い数値を示していたが、令和2年度に修繕工事を実施したことにより、管渠改善率が突出している。</t>
    </r>
    <rPh sb="1" eb="3">
      <t>ユウケイ</t>
    </rPh>
    <rPh sb="3" eb="5">
      <t>コテイ</t>
    </rPh>
    <rPh sb="5" eb="7">
      <t>シサン</t>
    </rPh>
    <rPh sb="7" eb="9">
      <t>ゲンカ</t>
    </rPh>
    <rPh sb="9" eb="11">
      <t>ショウキャク</t>
    </rPh>
    <rPh sb="11" eb="12">
      <t>リツ</t>
    </rPh>
    <rPh sb="14" eb="16">
      <t>ルイジ</t>
    </rPh>
    <rPh sb="16" eb="18">
      <t>ダンタイ</t>
    </rPh>
    <rPh sb="18" eb="20">
      <t>ヘイキン</t>
    </rPh>
    <rPh sb="21" eb="23">
      <t>ウワマワ</t>
    </rPh>
    <rPh sb="28" eb="30">
      <t>ネンネン</t>
    </rPh>
    <rPh sb="30" eb="32">
      <t>ジョウショウ</t>
    </rPh>
    <rPh sb="36" eb="38">
      <t>ジョウキョウ</t>
    </rPh>
    <rPh sb="44" eb="46">
      <t>レイワ</t>
    </rPh>
    <rPh sb="47" eb="49">
      <t>ネンド</t>
    </rPh>
    <rPh sb="50" eb="52">
      <t>タカマツ</t>
    </rPh>
    <rPh sb="52" eb="54">
      <t>ジョウカ</t>
    </rPh>
    <rPh sb="69" eb="71">
      <t>ケイカク</t>
    </rPh>
    <rPh sb="72" eb="74">
      <t>サクテイ</t>
    </rPh>
    <rPh sb="84" eb="86">
      <t>ケイカク</t>
    </rPh>
    <rPh sb="86" eb="87">
      <t>テキ</t>
    </rPh>
    <rPh sb="88" eb="90">
      <t>コウシン</t>
    </rPh>
    <rPh sb="90" eb="92">
      <t>コウジ</t>
    </rPh>
    <rPh sb="93" eb="94">
      <t>オコナ</t>
    </rPh>
    <rPh sb="109" eb="111">
      <t>カンキョ</t>
    </rPh>
    <rPh sb="111" eb="114">
      <t>ロウキュウカ</t>
    </rPh>
    <rPh sb="116" eb="118">
      <t>カンキョ</t>
    </rPh>
    <rPh sb="118" eb="120">
      <t>カイゼン</t>
    </rPh>
    <rPh sb="120" eb="121">
      <t>リツ</t>
    </rPh>
    <rPh sb="123" eb="124">
      <t>ホン</t>
    </rPh>
    <rPh sb="124" eb="125">
      <t>シ</t>
    </rPh>
    <rPh sb="126" eb="128">
      <t>トクテイ</t>
    </rPh>
    <rPh sb="128" eb="130">
      <t>カンキョウ</t>
    </rPh>
    <rPh sb="130" eb="132">
      <t>ホゼン</t>
    </rPh>
    <rPh sb="132" eb="134">
      <t>コウキョウ</t>
    </rPh>
    <rPh sb="134" eb="137">
      <t>ゲスイドウ</t>
    </rPh>
    <rPh sb="137" eb="139">
      <t>ジギョウ</t>
    </rPh>
    <rPh sb="141" eb="143">
      <t>ヘイセイ</t>
    </rPh>
    <rPh sb="144" eb="145">
      <t>ネン</t>
    </rPh>
    <rPh sb="146" eb="148">
      <t>キョウヨウ</t>
    </rPh>
    <rPh sb="148" eb="150">
      <t>カイシ</t>
    </rPh>
    <rPh sb="153" eb="155">
      <t>ジギョウ</t>
    </rPh>
    <rPh sb="159" eb="161">
      <t>ゲスイ</t>
    </rPh>
    <rPh sb="161" eb="163">
      <t>カンキョ</t>
    </rPh>
    <rPh sb="164" eb="166">
      <t>タイヨウ</t>
    </rPh>
    <rPh sb="166" eb="168">
      <t>ネンスウ</t>
    </rPh>
    <rPh sb="169" eb="170">
      <t>コ</t>
    </rPh>
    <rPh sb="179" eb="181">
      <t>カンキョ</t>
    </rPh>
    <rPh sb="181" eb="184">
      <t>ロウキュウカ</t>
    </rPh>
    <rPh sb="184" eb="185">
      <t>リツ</t>
    </rPh>
    <rPh sb="200" eb="202">
      <t>タカマツ</t>
    </rPh>
    <rPh sb="206" eb="208">
      <t>フメイ</t>
    </rPh>
    <rPh sb="208" eb="209">
      <t>スイ</t>
    </rPh>
    <rPh sb="210" eb="211">
      <t>オオ</t>
    </rPh>
    <rPh sb="212" eb="215">
      <t>ユウシュウリツ</t>
    </rPh>
    <rPh sb="216" eb="217">
      <t>ヒク</t>
    </rPh>
    <rPh sb="218" eb="220">
      <t>スウチ</t>
    </rPh>
    <rPh sb="221" eb="222">
      <t>シメ</t>
    </rPh>
    <rPh sb="228" eb="230">
      <t>レイワ</t>
    </rPh>
    <rPh sb="231" eb="233">
      <t>ネンド</t>
    </rPh>
    <rPh sb="234" eb="236">
      <t>シュウゼン</t>
    </rPh>
    <rPh sb="236" eb="238">
      <t>コウジ</t>
    </rPh>
    <rPh sb="239" eb="241">
      <t>ジッシ</t>
    </rPh>
    <rPh sb="249" eb="251">
      <t>カンキョ</t>
    </rPh>
    <rPh sb="251" eb="253">
      <t>カイゼン</t>
    </rPh>
    <rPh sb="253" eb="254">
      <t>リツ</t>
    </rPh>
    <rPh sb="255" eb="257">
      <t>トッシュツ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</si>
</sst>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quot;-&quot;">
                  <c:v>5.2</c:v>
                </c:pt>
                <c:pt idx="3">
                  <c:v>0</c:v>
                </c:pt>
                <c:pt idx="4">
                  <c:v>0</c:v>
                </c:pt>
              </c:numCache>
            </c:numRef>
          </c:val>
          <c:extLst>
            <c:ext xmlns:c16="http://schemas.microsoft.com/office/drawing/2014/chart" uri="{C3380CC4-5D6E-409C-BE32-E72D297353CC}">
              <c16:uniqueId val="{00000000-2F96-415C-B9B3-D1E1012CD8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0.06</c:v>
                </c:pt>
                <c:pt idx="3">
                  <c:v>0.27</c:v>
                </c:pt>
                <c:pt idx="4">
                  <c:v>0.22</c:v>
                </c:pt>
              </c:numCache>
            </c:numRef>
          </c:val>
          <c:smooth val="0"/>
          <c:extLst>
            <c:ext xmlns:c16="http://schemas.microsoft.com/office/drawing/2014/chart" uri="{C3380CC4-5D6E-409C-BE32-E72D297353CC}">
              <c16:uniqueId val="{00000001-2F96-415C-B9B3-D1E1012CD8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78.650000000000006</c:v>
                </c:pt>
                <c:pt idx="1">
                  <c:v>86.22</c:v>
                </c:pt>
                <c:pt idx="2">
                  <c:v>82.16</c:v>
                </c:pt>
                <c:pt idx="3">
                  <c:v>72.97</c:v>
                </c:pt>
                <c:pt idx="4">
                  <c:v>71.349999999999994</c:v>
                </c:pt>
              </c:numCache>
            </c:numRef>
          </c:val>
          <c:extLst>
            <c:ext xmlns:c16="http://schemas.microsoft.com/office/drawing/2014/chart" uri="{C3380CC4-5D6E-409C-BE32-E72D297353CC}">
              <c16:uniqueId val="{00000000-EB3A-483C-AB42-AEB27969F8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45.87</c:v>
                </c:pt>
                <c:pt idx="3">
                  <c:v>44.24</c:v>
                </c:pt>
                <c:pt idx="4">
                  <c:v>45.3</c:v>
                </c:pt>
              </c:numCache>
            </c:numRef>
          </c:val>
          <c:smooth val="0"/>
          <c:extLst>
            <c:ext xmlns:c16="http://schemas.microsoft.com/office/drawing/2014/chart" uri="{C3380CC4-5D6E-409C-BE32-E72D297353CC}">
              <c16:uniqueId val="{00000001-EB3A-483C-AB42-AEB27969F8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97.7</c:v>
                </c:pt>
                <c:pt idx="1">
                  <c:v>97.69</c:v>
                </c:pt>
                <c:pt idx="2">
                  <c:v>97.67</c:v>
                </c:pt>
                <c:pt idx="3">
                  <c:v>96.95</c:v>
                </c:pt>
                <c:pt idx="4">
                  <c:v>97.21</c:v>
                </c:pt>
              </c:numCache>
            </c:numRef>
          </c:val>
          <c:extLst>
            <c:ext xmlns:c16="http://schemas.microsoft.com/office/drawing/2014/chart" uri="{C3380CC4-5D6E-409C-BE32-E72D297353CC}">
              <c16:uniqueId val="{00000000-37AC-4777-A0A0-562FB65212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87.65</c:v>
                </c:pt>
                <c:pt idx="3">
                  <c:v>88.15</c:v>
                </c:pt>
                <c:pt idx="4">
                  <c:v>88.37</c:v>
                </c:pt>
              </c:numCache>
            </c:numRef>
          </c:val>
          <c:smooth val="0"/>
          <c:extLst>
            <c:ext xmlns:c16="http://schemas.microsoft.com/office/drawing/2014/chart" uri="{C3380CC4-5D6E-409C-BE32-E72D297353CC}">
              <c16:uniqueId val="{00000001-37AC-4777-A0A0-562FB65212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136.52000000000001</c:v>
                </c:pt>
                <c:pt idx="1">
                  <c:v>125.73</c:v>
                </c:pt>
                <c:pt idx="2">
                  <c:v>118.09</c:v>
                </c:pt>
                <c:pt idx="3">
                  <c:v>119.03</c:v>
                </c:pt>
                <c:pt idx="4">
                  <c:v>104.93</c:v>
                </c:pt>
              </c:numCache>
            </c:numRef>
          </c:val>
          <c:extLst>
            <c:ext xmlns:c16="http://schemas.microsoft.com/office/drawing/2014/chart" uri="{C3380CC4-5D6E-409C-BE32-E72D297353CC}">
              <c16:uniqueId val="{00000000-A2B8-47CD-B1D6-A93E5D226B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102.7</c:v>
                </c:pt>
                <c:pt idx="3">
                  <c:v>104.11</c:v>
                </c:pt>
                <c:pt idx="4">
                  <c:v>101.98</c:v>
                </c:pt>
              </c:numCache>
            </c:numRef>
          </c:val>
          <c:smooth val="0"/>
          <c:extLst>
            <c:ext xmlns:c16="http://schemas.microsoft.com/office/drawing/2014/chart" uri="{C3380CC4-5D6E-409C-BE32-E72D297353CC}">
              <c16:uniqueId val="{00000001-A2B8-47CD-B1D6-A93E5D226B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33.26</c:v>
                </c:pt>
                <c:pt idx="1">
                  <c:v>36.549999999999997</c:v>
                </c:pt>
                <c:pt idx="2">
                  <c:v>39.83</c:v>
                </c:pt>
                <c:pt idx="3">
                  <c:v>43.11</c:v>
                </c:pt>
                <c:pt idx="4">
                  <c:v>46.23</c:v>
                </c:pt>
              </c:numCache>
            </c:numRef>
          </c:val>
          <c:extLst>
            <c:ext xmlns:c16="http://schemas.microsoft.com/office/drawing/2014/chart" uri="{C3380CC4-5D6E-409C-BE32-E72D297353CC}">
              <c16:uniqueId val="{00000000-6BC8-46A2-B9F3-2EC9E01D542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29.24</c:v>
                </c:pt>
                <c:pt idx="3">
                  <c:v>31.73</c:v>
                </c:pt>
                <c:pt idx="4">
                  <c:v>32.57</c:v>
                </c:pt>
              </c:numCache>
            </c:numRef>
          </c:val>
          <c:smooth val="0"/>
          <c:extLst>
            <c:ext xmlns:c16="http://schemas.microsoft.com/office/drawing/2014/chart" uri="{C3380CC4-5D6E-409C-BE32-E72D297353CC}">
              <c16:uniqueId val="{00000001-6BC8-46A2-B9F3-2EC9E01D542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75-433A-8DBB-9073063DD2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formatCode="#,##0.00;&quot;△&quot;#,##0.00">
                  <c:v>0</c:v>
                </c:pt>
                <c:pt idx="3" formatCode="#,##0.00;&quot;△&quot;#,##0.00">
                  <c:v>0</c:v>
                </c:pt>
                <c:pt idx="4">
                  <c:v>0.04</c:v>
                </c:pt>
              </c:numCache>
            </c:numRef>
          </c:val>
          <c:smooth val="0"/>
          <c:extLst>
            <c:ext xmlns:c16="http://schemas.microsoft.com/office/drawing/2014/chart" uri="{C3380CC4-5D6E-409C-BE32-E72D297353CC}">
              <c16:uniqueId val="{00000001-6B75-433A-8DBB-9073063DD2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2851.62</c:v>
                </c:pt>
                <c:pt idx="1">
                  <c:v>2706.77</c:v>
                </c:pt>
                <c:pt idx="2">
                  <c:v>2710.71</c:v>
                </c:pt>
                <c:pt idx="3">
                  <c:v>2702.32</c:v>
                </c:pt>
                <c:pt idx="4">
                  <c:v>2615.2199999999998</c:v>
                </c:pt>
              </c:numCache>
            </c:numRef>
          </c:val>
          <c:extLst>
            <c:ext xmlns:c16="http://schemas.microsoft.com/office/drawing/2014/chart" uri="{C3380CC4-5D6E-409C-BE32-E72D297353CC}">
              <c16:uniqueId val="{00000000-510C-4E22-B046-0C943DDC8C8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48.2</c:v>
                </c:pt>
                <c:pt idx="3">
                  <c:v>46.91</c:v>
                </c:pt>
                <c:pt idx="4">
                  <c:v>52.27</c:v>
                </c:pt>
              </c:numCache>
            </c:numRef>
          </c:val>
          <c:smooth val="0"/>
          <c:extLst>
            <c:ext xmlns:c16="http://schemas.microsoft.com/office/drawing/2014/chart" uri="{C3380CC4-5D6E-409C-BE32-E72D297353CC}">
              <c16:uniqueId val="{00000001-510C-4E22-B046-0C943DDC8C8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65.58</c:v>
                </c:pt>
                <c:pt idx="1">
                  <c:v>77.739999999999995</c:v>
                </c:pt>
                <c:pt idx="2">
                  <c:v>107.5</c:v>
                </c:pt>
                <c:pt idx="3">
                  <c:v>140.5</c:v>
                </c:pt>
                <c:pt idx="4">
                  <c:v>264.27999999999997</c:v>
                </c:pt>
              </c:numCache>
            </c:numRef>
          </c:val>
          <c:extLst>
            <c:ext xmlns:c16="http://schemas.microsoft.com/office/drawing/2014/chart" uri="{C3380CC4-5D6E-409C-BE32-E72D297353CC}">
              <c16:uniqueId val="{00000000-96B0-4BDE-B9C7-F05F466081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46.85</c:v>
                </c:pt>
                <c:pt idx="3">
                  <c:v>44.35</c:v>
                </c:pt>
                <c:pt idx="4">
                  <c:v>41.51</c:v>
                </c:pt>
              </c:numCache>
            </c:numRef>
          </c:val>
          <c:smooth val="0"/>
          <c:extLst>
            <c:ext xmlns:c16="http://schemas.microsoft.com/office/drawing/2014/chart" uri="{C3380CC4-5D6E-409C-BE32-E72D297353CC}">
              <c16:uniqueId val="{00000001-96B0-4BDE-B9C7-F05F466081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1498.39</c:v>
                </c:pt>
                <c:pt idx="1">
                  <c:v>1594.41</c:v>
                </c:pt>
                <c:pt idx="2">
                  <c:v>1411.36</c:v>
                </c:pt>
                <c:pt idx="3">
                  <c:v>1340.12</c:v>
                </c:pt>
                <c:pt idx="4">
                  <c:v>947.45</c:v>
                </c:pt>
              </c:numCache>
            </c:numRef>
          </c:val>
          <c:extLst>
            <c:ext xmlns:c16="http://schemas.microsoft.com/office/drawing/2014/chart" uri="{C3380CC4-5D6E-409C-BE32-E72D297353CC}">
              <c16:uniqueId val="{00000000-DD1A-4E6D-9980-17746A63D0D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1268.6300000000001</c:v>
                </c:pt>
                <c:pt idx="3">
                  <c:v>1283.69</c:v>
                </c:pt>
                <c:pt idx="4">
                  <c:v>1160.22</c:v>
                </c:pt>
              </c:numCache>
            </c:numRef>
          </c:val>
          <c:smooth val="0"/>
          <c:extLst>
            <c:ext xmlns:c16="http://schemas.microsoft.com/office/drawing/2014/chart" uri="{C3380CC4-5D6E-409C-BE32-E72D297353CC}">
              <c16:uniqueId val="{00000001-DD1A-4E6D-9980-17746A63D0D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55.67</c:v>
                </c:pt>
                <c:pt idx="1">
                  <c:v>44.96</c:v>
                </c:pt>
                <c:pt idx="2">
                  <c:v>36.92</c:v>
                </c:pt>
                <c:pt idx="3">
                  <c:v>66.22</c:v>
                </c:pt>
                <c:pt idx="4">
                  <c:v>64.88</c:v>
                </c:pt>
              </c:numCache>
            </c:numRef>
          </c:val>
          <c:extLst>
            <c:ext xmlns:c16="http://schemas.microsoft.com/office/drawing/2014/chart" uri="{C3380CC4-5D6E-409C-BE32-E72D297353CC}">
              <c16:uniqueId val="{00000000-3218-492D-BD3A-51A80A68D8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82.88</c:v>
                </c:pt>
                <c:pt idx="3">
                  <c:v>82.53</c:v>
                </c:pt>
                <c:pt idx="4">
                  <c:v>81.81</c:v>
                </c:pt>
              </c:numCache>
            </c:numRef>
          </c:val>
          <c:smooth val="0"/>
          <c:extLst>
            <c:ext xmlns:c16="http://schemas.microsoft.com/office/drawing/2014/chart" uri="{C3380CC4-5D6E-409C-BE32-E72D297353CC}">
              <c16:uniqueId val="{00000001-3218-492D-BD3A-51A80A68D8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278.01</c:v>
                </c:pt>
                <c:pt idx="1">
                  <c:v>343.83</c:v>
                </c:pt>
                <c:pt idx="2">
                  <c:v>413.59</c:v>
                </c:pt>
                <c:pt idx="3">
                  <c:v>231.28</c:v>
                </c:pt>
                <c:pt idx="4">
                  <c:v>238.5</c:v>
                </c:pt>
              </c:numCache>
            </c:numRef>
          </c:val>
          <c:extLst>
            <c:ext xmlns:c16="http://schemas.microsoft.com/office/drawing/2014/chart" uri="{C3380CC4-5D6E-409C-BE32-E72D297353CC}">
              <c16:uniqueId val="{00000000-957F-4A62-91C0-5FD4A37F5DA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187.76</c:v>
                </c:pt>
                <c:pt idx="3">
                  <c:v>190.48</c:v>
                </c:pt>
                <c:pt idx="4">
                  <c:v>193.59</c:v>
                </c:pt>
              </c:numCache>
            </c:numRef>
          </c:val>
          <c:smooth val="0"/>
          <c:extLst>
            <c:ext xmlns:c16="http://schemas.microsoft.com/office/drawing/2014/chart" uri="{C3380CC4-5D6E-409C-BE32-E72D297353CC}">
              <c16:uniqueId val="{00000001-957F-4A62-91C0-5FD4A37F5DA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南相馬市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45">
        <f>データ!S6</f>
        <v>57527</v>
      </c>
      <c r="AM8" s="45"/>
      <c r="AN8" s="45"/>
      <c r="AO8" s="45"/>
      <c r="AP8" s="45"/>
      <c r="AQ8" s="45"/>
      <c r="AR8" s="45"/>
      <c r="AS8" s="45"/>
      <c r="AT8" s="46">
        <f>データ!T6</f>
        <v>398.58</v>
      </c>
      <c r="AU8" s="46"/>
      <c r="AV8" s="46"/>
      <c r="AW8" s="46"/>
      <c r="AX8" s="46"/>
      <c r="AY8" s="46"/>
      <c r="AZ8" s="46"/>
      <c r="BA8" s="46"/>
      <c r="BB8" s="46">
        <f>データ!U6</f>
        <v>144.33000000000001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67.02</v>
      </c>
      <c r="J10" s="46"/>
      <c r="K10" s="46"/>
      <c r="L10" s="46"/>
      <c r="M10" s="46"/>
      <c r="N10" s="46"/>
      <c r="O10" s="46"/>
      <c r="P10" s="46">
        <f>データ!P6</f>
        <v>1.19</v>
      </c>
      <c r="Q10" s="46"/>
      <c r="R10" s="46"/>
      <c r="S10" s="46"/>
      <c r="T10" s="46"/>
      <c r="U10" s="46"/>
      <c r="V10" s="46"/>
      <c r="W10" s="46">
        <f>データ!Q6</f>
        <v>51.33</v>
      </c>
      <c r="X10" s="46"/>
      <c r="Y10" s="46"/>
      <c r="Z10" s="46"/>
      <c r="AA10" s="46"/>
      <c r="AB10" s="46"/>
      <c r="AC10" s="46"/>
      <c r="AD10" s="45">
        <f>データ!R6</f>
        <v>2722</v>
      </c>
      <c r="AE10" s="45"/>
      <c r="AF10" s="45"/>
      <c r="AG10" s="45"/>
      <c r="AH10" s="45"/>
      <c r="AI10" s="45"/>
      <c r="AJ10" s="45"/>
      <c r="AK10" s="2"/>
      <c r="AL10" s="45">
        <f>データ!V6</f>
        <v>681</v>
      </c>
      <c r="AM10" s="45"/>
      <c r="AN10" s="45"/>
      <c r="AO10" s="45"/>
      <c r="AP10" s="45"/>
      <c r="AQ10" s="45"/>
      <c r="AR10" s="45"/>
      <c r="AS10" s="45"/>
      <c r="AT10" s="46">
        <f>データ!W6</f>
        <v>0.27</v>
      </c>
      <c r="AU10" s="46"/>
      <c r="AV10" s="46"/>
      <c r="AW10" s="46"/>
      <c r="AX10" s="46"/>
      <c r="AY10" s="46"/>
      <c r="AZ10" s="46"/>
      <c r="BA10" s="46"/>
      <c r="BB10" s="46">
        <f>データ!X6</f>
        <v>2522.2199999999998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DBROGhMO3jBjKafm9nANOVrpbMLfF82IhQXtg4hQcDQ1E75v2nacaX1GBbdUsAWjNXJPWWfrHq6UGHzUGTJog==" saltValue="s/5cg0lO76Rbgxovqvdi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72125</v>
      </c>
      <c r="D6" s="19">
        <f t="shared" si="3"/>
        <v>46</v>
      </c>
      <c r="E6" s="19">
        <f t="shared" si="3"/>
        <v>17</v>
      </c>
      <c r="F6" s="19">
        <f t="shared" si="3"/>
        <v>4</v>
      </c>
      <c r="G6" s="19">
        <f t="shared" si="3"/>
        <v>0</v>
      </c>
      <c r="H6" s="19" t="str">
        <f t="shared" si="3"/>
        <v>福島県　南相馬市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67.02</v>
      </c>
      <c r="P6" s="20">
        <f t="shared" si="3"/>
        <v>1.19</v>
      </c>
      <c r="Q6" s="20">
        <f t="shared" si="3"/>
        <v>51.33</v>
      </c>
      <c r="R6" s="20">
        <f t="shared" si="3"/>
        <v>2722</v>
      </c>
      <c r="S6" s="20">
        <f t="shared" si="3"/>
        <v>57527</v>
      </c>
      <c r="T6" s="20">
        <f t="shared" si="3"/>
        <v>398.58</v>
      </c>
      <c r="U6" s="20">
        <f t="shared" si="3"/>
        <v>144.33000000000001</v>
      </c>
      <c r="V6" s="20">
        <f t="shared" si="3"/>
        <v>681</v>
      </c>
      <c r="W6" s="20">
        <f t="shared" si="3"/>
        <v>0.27</v>
      </c>
      <c r="X6" s="20">
        <f t="shared" si="3"/>
        <v>2522.2199999999998</v>
      </c>
      <c r="Y6" s="21">
        <f>IF(Y7="",NA(),Y7)</f>
        <v>136.52000000000001</v>
      </c>
      <c r="Z6" s="21">
        <f t="shared" ref="Z6:AH6" si="4">IF(Z7="",NA(),Z7)</f>
        <v>125.73</v>
      </c>
      <c r="AA6" s="21">
        <f t="shared" si="4"/>
        <v>118.09</v>
      </c>
      <c r="AB6" s="21">
        <f t="shared" si="4"/>
        <v>119.03</v>
      </c>
      <c r="AC6" s="21">
        <f t="shared" si="4"/>
        <v>104.93</v>
      </c>
      <c r="AD6" s="21">
        <f t="shared" si="4"/>
        <v>101.72</v>
      </c>
      <c r="AE6" s="21">
        <f t="shared" si="4"/>
        <v>102.73</v>
      </c>
      <c r="AF6" s="21">
        <f t="shared" si="4"/>
        <v>102.7</v>
      </c>
      <c r="AG6" s="21">
        <f t="shared" si="4"/>
        <v>104.11</v>
      </c>
      <c r="AH6" s="21">
        <f t="shared" si="4"/>
        <v>101.98</v>
      </c>
      <c r="AI6" s="20" t="str">
        <f>IF(AI7="","",IF(AI7="-","【-】","【"&amp;SUBSTITUTE(TEXT(AI7,"#,##0.00"),"-","△")&amp;"】"))</f>
        <v>【104.54】</v>
      </c>
      <c r="AJ6" s="21">
        <f>IF(AJ7="",NA(),AJ7)</f>
        <v>2851.62</v>
      </c>
      <c r="AK6" s="21">
        <f t="shared" ref="AK6:AS6" si="5">IF(AK7="",NA(),AK7)</f>
        <v>2706.77</v>
      </c>
      <c r="AL6" s="21">
        <f t="shared" si="5"/>
        <v>2710.71</v>
      </c>
      <c r="AM6" s="21">
        <f t="shared" si="5"/>
        <v>2702.32</v>
      </c>
      <c r="AN6" s="21">
        <f t="shared" si="5"/>
        <v>2615.2199999999998</v>
      </c>
      <c r="AO6" s="21">
        <f t="shared" si="5"/>
        <v>112.88</v>
      </c>
      <c r="AP6" s="21">
        <f t="shared" si="5"/>
        <v>94.97</v>
      </c>
      <c r="AQ6" s="21">
        <f t="shared" si="5"/>
        <v>48.2</v>
      </c>
      <c r="AR6" s="21">
        <f t="shared" si="5"/>
        <v>46.91</v>
      </c>
      <c r="AS6" s="21">
        <f t="shared" si="5"/>
        <v>52.27</v>
      </c>
      <c r="AT6" s="20" t="str">
        <f>IF(AT7="","",IF(AT7="-","【-】","【"&amp;SUBSTITUTE(TEXT(AT7,"#,##0.00"),"-","△")&amp;"】"))</f>
        <v>【65.93】</v>
      </c>
      <c r="AU6" s="21">
        <f>IF(AU7="",NA(),AU7)</f>
        <v>65.58</v>
      </c>
      <c r="AV6" s="21">
        <f t="shared" ref="AV6:BD6" si="6">IF(AV7="",NA(),AV7)</f>
        <v>77.739999999999995</v>
      </c>
      <c r="AW6" s="21">
        <f t="shared" si="6"/>
        <v>107.5</v>
      </c>
      <c r="AX6" s="21">
        <f t="shared" si="6"/>
        <v>140.5</v>
      </c>
      <c r="AY6" s="21">
        <f t="shared" si="6"/>
        <v>264.27999999999997</v>
      </c>
      <c r="AZ6" s="21">
        <f t="shared" si="6"/>
        <v>49.18</v>
      </c>
      <c r="BA6" s="21">
        <f t="shared" si="6"/>
        <v>47.72</v>
      </c>
      <c r="BB6" s="21">
        <f t="shared" si="6"/>
        <v>46.85</v>
      </c>
      <c r="BC6" s="21">
        <f t="shared" si="6"/>
        <v>44.35</v>
      </c>
      <c r="BD6" s="21">
        <f t="shared" si="6"/>
        <v>41.51</v>
      </c>
      <c r="BE6" s="20" t="str">
        <f>IF(BE7="","",IF(BE7="-","【-】","【"&amp;SUBSTITUTE(TEXT(BE7,"#,##0.00"),"-","△")&amp;"】"))</f>
        <v>【44.25】</v>
      </c>
      <c r="BF6" s="21">
        <f>IF(BF7="",NA(),BF7)</f>
        <v>1498.39</v>
      </c>
      <c r="BG6" s="21">
        <f t="shared" ref="BG6:BO6" si="7">IF(BG7="",NA(),BG7)</f>
        <v>1594.41</v>
      </c>
      <c r="BH6" s="21">
        <f t="shared" si="7"/>
        <v>1411.36</v>
      </c>
      <c r="BI6" s="21">
        <f t="shared" si="7"/>
        <v>1340.12</v>
      </c>
      <c r="BJ6" s="21">
        <f t="shared" si="7"/>
        <v>947.45</v>
      </c>
      <c r="BK6" s="21">
        <f t="shared" si="7"/>
        <v>1194.1500000000001</v>
      </c>
      <c r="BL6" s="21">
        <f t="shared" si="7"/>
        <v>1206.79</v>
      </c>
      <c r="BM6" s="21">
        <f t="shared" si="7"/>
        <v>1268.6300000000001</v>
      </c>
      <c r="BN6" s="21">
        <f t="shared" si="7"/>
        <v>1283.69</v>
      </c>
      <c r="BO6" s="21">
        <f t="shared" si="7"/>
        <v>1160.22</v>
      </c>
      <c r="BP6" s="20" t="str">
        <f>IF(BP7="","",IF(BP7="-","【-】","【"&amp;SUBSTITUTE(TEXT(BP7,"#,##0.00"),"-","△")&amp;"】"))</f>
        <v>【1,182.11】</v>
      </c>
      <c r="BQ6" s="21">
        <f>IF(BQ7="",NA(),BQ7)</f>
        <v>55.67</v>
      </c>
      <c r="BR6" s="21">
        <f t="shared" ref="BR6:BZ6" si="8">IF(BR7="",NA(),BR7)</f>
        <v>44.96</v>
      </c>
      <c r="BS6" s="21">
        <f t="shared" si="8"/>
        <v>36.92</v>
      </c>
      <c r="BT6" s="21">
        <f t="shared" si="8"/>
        <v>66.22</v>
      </c>
      <c r="BU6" s="21">
        <f t="shared" si="8"/>
        <v>64.88</v>
      </c>
      <c r="BV6" s="21">
        <f t="shared" si="8"/>
        <v>72.260000000000005</v>
      </c>
      <c r="BW6" s="21">
        <f t="shared" si="8"/>
        <v>71.84</v>
      </c>
      <c r="BX6" s="21">
        <f t="shared" si="8"/>
        <v>82.88</v>
      </c>
      <c r="BY6" s="21">
        <f t="shared" si="8"/>
        <v>82.53</v>
      </c>
      <c r="BZ6" s="21">
        <f t="shared" si="8"/>
        <v>81.81</v>
      </c>
      <c r="CA6" s="20" t="str">
        <f>IF(CA7="","",IF(CA7="-","【-】","【"&amp;SUBSTITUTE(TEXT(CA7,"#,##0.00"),"-","△")&amp;"】"))</f>
        <v>【73.78】</v>
      </c>
      <c r="CB6" s="21">
        <f>IF(CB7="",NA(),CB7)</f>
        <v>278.01</v>
      </c>
      <c r="CC6" s="21">
        <f t="shared" ref="CC6:CK6" si="9">IF(CC7="",NA(),CC7)</f>
        <v>343.83</v>
      </c>
      <c r="CD6" s="21">
        <f t="shared" si="9"/>
        <v>413.59</v>
      </c>
      <c r="CE6" s="21">
        <f t="shared" si="9"/>
        <v>231.28</v>
      </c>
      <c r="CF6" s="21">
        <f t="shared" si="9"/>
        <v>238.5</v>
      </c>
      <c r="CG6" s="21">
        <f t="shared" si="9"/>
        <v>230.02</v>
      </c>
      <c r="CH6" s="21">
        <f t="shared" si="9"/>
        <v>228.47</v>
      </c>
      <c r="CI6" s="21">
        <f t="shared" si="9"/>
        <v>187.76</v>
      </c>
      <c r="CJ6" s="21">
        <f t="shared" si="9"/>
        <v>190.48</v>
      </c>
      <c r="CK6" s="21">
        <f t="shared" si="9"/>
        <v>193.59</v>
      </c>
      <c r="CL6" s="20" t="str">
        <f>IF(CL7="","",IF(CL7="-","【-】","【"&amp;SUBSTITUTE(TEXT(CL7,"#,##0.00"),"-","△")&amp;"】"))</f>
        <v>【220.62】</v>
      </c>
      <c r="CM6" s="21">
        <f>IF(CM7="",NA(),CM7)</f>
        <v>78.650000000000006</v>
      </c>
      <c r="CN6" s="21">
        <f t="shared" ref="CN6:CV6" si="10">IF(CN7="",NA(),CN7)</f>
        <v>86.22</v>
      </c>
      <c r="CO6" s="21">
        <f t="shared" si="10"/>
        <v>82.16</v>
      </c>
      <c r="CP6" s="21">
        <f t="shared" si="10"/>
        <v>72.97</v>
      </c>
      <c r="CQ6" s="21">
        <f t="shared" si="10"/>
        <v>71.349999999999994</v>
      </c>
      <c r="CR6" s="21">
        <f t="shared" si="10"/>
        <v>42.56</v>
      </c>
      <c r="CS6" s="21">
        <f t="shared" si="10"/>
        <v>42.47</v>
      </c>
      <c r="CT6" s="21">
        <f t="shared" si="10"/>
        <v>45.87</v>
      </c>
      <c r="CU6" s="21">
        <f t="shared" si="10"/>
        <v>44.24</v>
      </c>
      <c r="CV6" s="21">
        <f t="shared" si="10"/>
        <v>45.3</v>
      </c>
      <c r="CW6" s="20" t="str">
        <f>IF(CW7="","",IF(CW7="-","【-】","【"&amp;SUBSTITUTE(TEXT(CW7,"#,##0.00"),"-","△")&amp;"】"))</f>
        <v>【42.22】</v>
      </c>
      <c r="CX6" s="21">
        <f>IF(CX7="",NA(),CX7)</f>
        <v>97.7</v>
      </c>
      <c r="CY6" s="21">
        <f t="shared" ref="CY6:DG6" si="11">IF(CY7="",NA(),CY7)</f>
        <v>97.69</v>
      </c>
      <c r="CZ6" s="21">
        <f t="shared" si="11"/>
        <v>97.67</v>
      </c>
      <c r="DA6" s="21">
        <f t="shared" si="11"/>
        <v>96.95</v>
      </c>
      <c r="DB6" s="21">
        <f t="shared" si="11"/>
        <v>97.21</v>
      </c>
      <c r="DC6" s="21">
        <f t="shared" si="11"/>
        <v>83.32</v>
      </c>
      <c r="DD6" s="21">
        <f t="shared" si="11"/>
        <v>83.75</v>
      </c>
      <c r="DE6" s="21">
        <f t="shared" si="11"/>
        <v>87.65</v>
      </c>
      <c r="DF6" s="21">
        <f t="shared" si="11"/>
        <v>88.15</v>
      </c>
      <c r="DG6" s="21">
        <f t="shared" si="11"/>
        <v>88.37</v>
      </c>
      <c r="DH6" s="20" t="str">
        <f>IF(DH7="","",IF(DH7="-","【-】","【"&amp;SUBSTITUTE(TEXT(DH7,"#,##0.00"),"-","△")&amp;"】"))</f>
        <v>【85.67】</v>
      </c>
      <c r="DI6" s="21">
        <f>IF(DI7="",NA(),DI7)</f>
        <v>33.26</v>
      </c>
      <c r="DJ6" s="21">
        <f t="shared" ref="DJ6:DR6" si="12">IF(DJ7="",NA(),DJ7)</f>
        <v>36.549999999999997</v>
      </c>
      <c r="DK6" s="21">
        <f t="shared" si="12"/>
        <v>39.83</v>
      </c>
      <c r="DL6" s="21">
        <f t="shared" si="12"/>
        <v>43.11</v>
      </c>
      <c r="DM6" s="21">
        <f t="shared" si="12"/>
        <v>46.23</v>
      </c>
      <c r="DN6" s="21">
        <f t="shared" si="12"/>
        <v>24.68</v>
      </c>
      <c r="DO6" s="21">
        <f t="shared" si="12"/>
        <v>24.68</v>
      </c>
      <c r="DP6" s="21">
        <f t="shared" si="12"/>
        <v>29.24</v>
      </c>
      <c r="DQ6" s="21">
        <f t="shared" si="12"/>
        <v>31.73</v>
      </c>
      <c r="DR6" s="21">
        <f t="shared" si="12"/>
        <v>32.57</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0">
        <f t="shared" si="13"/>
        <v>0</v>
      </c>
      <c r="EB6" s="20">
        <f t="shared" si="13"/>
        <v>0</v>
      </c>
      <c r="EC6" s="21">
        <f t="shared" si="13"/>
        <v>0.04</v>
      </c>
      <c r="ED6" s="20" t="str">
        <f>IF(ED7="","",IF(ED7="-","【-】","【"&amp;SUBSTITUTE(TEXT(ED7,"#,##0.00"),"-","△")&amp;"】"))</f>
        <v>【0.03】</v>
      </c>
      <c r="EE6" s="20">
        <f>IF(EE7="",NA(),EE7)</f>
        <v>0</v>
      </c>
      <c r="EF6" s="20">
        <f t="shared" ref="EF6:EN6" si="14">IF(EF7="",NA(),EF7)</f>
        <v>0</v>
      </c>
      <c r="EG6" s="21">
        <f t="shared" si="14"/>
        <v>5.2</v>
      </c>
      <c r="EH6" s="20">
        <f t="shared" si="14"/>
        <v>0</v>
      </c>
      <c r="EI6" s="20">
        <f t="shared" si="14"/>
        <v>0</v>
      </c>
      <c r="EJ6" s="21">
        <f t="shared" si="14"/>
        <v>0.13</v>
      </c>
      <c r="EK6" s="21">
        <f t="shared" si="14"/>
        <v>0.36</v>
      </c>
      <c r="EL6" s="21">
        <f t="shared" si="14"/>
        <v>0.06</v>
      </c>
      <c r="EM6" s="21">
        <f t="shared" si="14"/>
        <v>0.27</v>
      </c>
      <c r="EN6" s="21">
        <f t="shared" si="14"/>
        <v>0.22</v>
      </c>
      <c r="EO6" s="20" t="str">
        <f>IF(EO7="","",IF(EO7="-","【-】","【"&amp;SUBSTITUTE(TEXT(EO7,"#,##0.00"),"-","△")&amp;"】"))</f>
        <v>【0.13】</v>
      </c>
    </row>
    <row r="7" spans="1:148" s="22" customFormat="1" x14ac:dyDescent="0.15">
      <c r="A7" s="14"/>
      <c r="B7" s="23">
        <v>2022</v>
      </c>
      <c r="C7" s="23">
        <v>72125</v>
      </c>
      <c r="D7" s="23">
        <v>46</v>
      </c>
      <c r="E7" s="23">
        <v>17</v>
      </c>
      <c r="F7" s="23">
        <v>4</v>
      </c>
      <c r="G7" s="23">
        <v>0</v>
      </c>
      <c r="H7" s="23" t="s">
        <v>96</v>
      </c>
      <c r="I7" s="23" t="s">
        <v>97</v>
      </c>
      <c r="J7" s="23" t="s">
        <v>98</v>
      </c>
      <c r="K7" s="23" t="s">
        <v>99</v>
      </c>
      <c r="L7" s="23" t="s">
        <v>100</v>
      </c>
      <c r="M7" s="23" t="s">
        <v>101</v>
      </c>
      <c r="N7" s="24" t="s">
        <v>102</v>
      </c>
      <c r="O7" s="24">
        <v>67.02</v>
      </c>
      <c r="P7" s="24">
        <v>1.19</v>
      </c>
      <c r="Q7" s="24">
        <v>51.33</v>
      </c>
      <c r="R7" s="24">
        <v>2722</v>
      </c>
      <c r="S7" s="24">
        <v>57527</v>
      </c>
      <c r="T7" s="24">
        <v>398.58</v>
      </c>
      <c r="U7" s="24">
        <v>144.33000000000001</v>
      </c>
      <c r="V7" s="24">
        <v>681</v>
      </c>
      <c r="W7" s="24">
        <v>0.27</v>
      </c>
      <c r="X7" s="24">
        <v>2522.2199999999998</v>
      </c>
      <c r="Y7" s="24">
        <v>136.52000000000001</v>
      </c>
      <c r="Z7" s="24">
        <v>125.73</v>
      </c>
      <c r="AA7" s="24">
        <v>118.09</v>
      </c>
      <c r="AB7" s="24">
        <v>119.03</v>
      </c>
      <c r="AC7" s="24">
        <v>104.93</v>
      </c>
      <c r="AD7" s="24">
        <v>101.72</v>
      </c>
      <c r="AE7" s="24">
        <v>102.73</v>
      </c>
      <c r="AF7" s="24">
        <v>102.7</v>
      </c>
      <c r="AG7" s="24">
        <v>104.11</v>
      </c>
      <c r="AH7" s="24">
        <v>101.98</v>
      </c>
      <c r="AI7" s="24">
        <v>104.54</v>
      </c>
      <c r="AJ7" s="24">
        <v>2851.62</v>
      </c>
      <c r="AK7" s="24">
        <v>2706.77</v>
      </c>
      <c r="AL7" s="24">
        <v>2710.71</v>
      </c>
      <c r="AM7" s="24">
        <v>2702.32</v>
      </c>
      <c r="AN7" s="24">
        <v>2615.2199999999998</v>
      </c>
      <c r="AO7" s="24">
        <v>112.88</v>
      </c>
      <c r="AP7" s="24">
        <v>94.97</v>
      </c>
      <c r="AQ7" s="24">
        <v>48.2</v>
      </c>
      <c r="AR7" s="24">
        <v>46.91</v>
      </c>
      <c r="AS7" s="24">
        <v>52.27</v>
      </c>
      <c r="AT7" s="24">
        <v>65.930000000000007</v>
      </c>
      <c r="AU7" s="24">
        <v>65.58</v>
      </c>
      <c r="AV7" s="24">
        <v>77.739999999999995</v>
      </c>
      <c r="AW7" s="24">
        <v>107.5</v>
      </c>
      <c r="AX7" s="24">
        <v>140.5</v>
      </c>
      <c r="AY7" s="24">
        <v>264.27999999999997</v>
      </c>
      <c r="AZ7" s="24">
        <v>49.18</v>
      </c>
      <c r="BA7" s="24">
        <v>47.72</v>
      </c>
      <c r="BB7" s="24">
        <v>46.85</v>
      </c>
      <c r="BC7" s="24">
        <v>44.35</v>
      </c>
      <c r="BD7" s="24">
        <v>41.51</v>
      </c>
      <c r="BE7" s="24">
        <v>44.25</v>
      </c>
      <c r="BF7" s="24">
        <v>1498.39</v>
      </c>
      <c r="BG7" s="24">
        <v>1594.41</v>
      </c>
      <c r="BH7" s="24">
        <v>1411.36</v>
      </c>
      <c r="BI7" s="24">
        <v>1340.12</v>
      </c>
      <c r="BJ7" s="24">
        <v>947.45</v>
      </c>
      <c r="BK7" s="24">
        <v>1194.1500000000001</v>
      </c>
      <c r="BL7" s="24">
        <v>1206.79</v>
      </c>
      <c r="BM7" s="24">
        <v>1268.6300000000001</v>
      </c>
      <c r="BN7" s="24">
        <v>1283.69</v>
      </c>
      <c r="BO7" s="24">
        <v>1160.22</v>
      </c>
      <c r="BP7" s="24">
        <v>1182.1099999999999</v>
      </c>
      <c r="BQ7" s="24">
        <v>55.67</v>
      </c>
      <c r="BR7" s="24">
        <v>44.96</v>
      </c>
      <c r="BS7" s="24">
        <v>36.92</v>
      </c>
      <c r="BT7" s="24">
        <v>66.22</v>
      </c>
      <c r="BU7" s="24">
        <v>64.88</v>
      </c>
      <c r="BV7" s="24">
        <v>72.260000000000005</v>
      </c>
      <c r="BW7" s="24">
        <v>71.84</v>
      </c>
      <c r="BX7" s="24">
        <v>82.88</v>
      </c>
      <c r="BY7" s="24">
        <v>82.53</v>
      </c>
      <c r="BZ7" s="24">
        <v>81.81</v>
      </c>
      <c r="CA7" s="24">
        <v>73.78</v>
      </c>
      <c r="CB7" s="24">
        <v>278.01</v>
      </c>
      <c r="CC7" s="24">
        <v>343.83</v>
      </c>
      <c r="CD7" s="24">
        <v>413.59</v>
      </c>
      <c r="CE7" s="24">
        <v>231.28</v>
      </c>
      <c r="CF7" s="24">
        <v>238.5</v>
      </c>
      <c r="CG7" s="24">
        <v>230.02</v>
      </c>
      <c r="CH7" s="24">
        <v>228.47</v>
      </c>
      <c r="CI7" s="24">
        <v>187.76</v>
      </c>
      <c r="CJ7" s="24">
        <v>190.48</v>
      </c>
      <c r="CK7" s="24">
        <v>193.59</v>
      </c>
      <c r="CL7" s="24">
        <v>220.62</v>
      </c>
      <c r="CM7" s="24">
        <v>78.650000000000006</v>
      </c>
      <c r="CN7" s="24">
        <v>86.22</v>
      </c>
      <c r="CO7" s="24">
        <v>82.16</v>
      </c>
      <c r="CP7" s="24">
        <v>72.97</v>
      </c>
      <c r="CQ7" s="24">
        <v>71.349999999999994</v>
      </c>
      <c r="CR7" s="24">
        <v>42.56</v>
      </c>
      <c r="CS7" s="24">
        <v>42.47</v>
      </c>
      <c r="CT7" s="24">
        <v>45.87</v>
      </c>
      <c r="CU7" s="24">
        <v>44.24</v>
      </c>
      <c r="CV7" s="24">
        <v>45.3</v>
      </c>
      <c r="CW7" s="24">
        <v>42.22</v>
      </c>
      <c r="CX7" s="24">
        <v>97.7</v>
      </c>
      <c r="CY7" s="24">
        <v>97.69</v>
      </c>
      <c r="CZ7" s="24">
        <v>97.67</v>
      </c>
      <c r="DA7" s="24">
        <v>96.95</v>
      </c>
      <c r="DB7" s="24">
        <v>97.21</v>
      </c>
      <c r="DC7" s="24">
        <v>83.32</v>
      </c>
      <c r="DD7" s="24">
        <v>83.75</v>
      </c>
      <c r="DE7" s="24">
        <v>87.65</v>
      </c>
      <c r="DF7" s="24">
        <v>88.15</v>
      </c>
      <c r="DG7" s="24">
        <v>88.37</v>
      </c>
      <c r="DH7" s="24">
        <v>85.67</v>
      </c>
      <c r="DI7" s="24">
        <v>33.26</v>
      </c>
      <c r="DJ7" s="24">
        <v>36.549999999999997</v>
      </c>
      <c r="DK7" s="24">
        <v>39.83</v>
      </c>
      <c r="DL7" s="24">
        <v>43.11</v>
      </c>
      <c r="DM7" s="24">
        <v>46.23</v>
      </c>
      <c r="DN7" s="24">
        <v>24.68</v>
      </c>
      <c r="DO7" s="24">
        <v>24.68</v>
      </c>
      <c r="DP7" s="24">
        <v>29.24</v>
      </c>
      <c r="DQ7" s="24">
        <v>31.73</v>
      </c>
      <c r="DR7" s="24">
        <v>32.57</v>
      </c>
      <c r="DS7" s="24">
        <v>28</v>
      </c>
      <c r="DT7" s="24">
        <v>0</v>
      </c>
      <c r="DU7" s="24">
        <v>0</v>
      </c>
      <c r="DV7" s="24">
        <v>0</v>
      </c>
      <c r="DW7" s="24">
        <v>0</v>
      </c>
      <c r="DX7" s="24">
        <v>0</v>
      </c>
      <c r="DY7" s="24">
        <v>0.01</v>
      </c>
      <c r="DZ7" s="24">
        <v>8.6199999999999992</v>
      </c>
      <c r="EA7" s="24">
        <v>0</v>
      </c>
      <c r="EB7" s="24">
        <v>0</v>
      </c>
      <c r="EC7" s="24">
        <v>0.04</v>
      </c>
      <c r="ED7" s="24">
        <v>0.03</v>
      </c>
      <c r="EE7" s="24">
        <v>0</v>
      </c>
      <c r="EF7" s="24">
        <v>0</v>
      </c>
      <c r="EG7" s="24">
        <v>5.2</v>
      </c>
      <c r="EH7" s="24">
        <v>0</v>
      </c>
      <c r="EI7" s="24">
        <v>0</v>
      </c>
      <c r="EJ7" s="24">
        <v>0.13</v>
      </c>
      <c r="EK7" s="24">
        <v>0.36</v>
      </c>
      <c r="EL7" s="24">
        <v>0.06</v>
      </c>
      <c r="EM7" s="24">
        <v>0.27</v>
      </c>
      <c r="EN7" s="24">
        <v>0.22</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深野明伸</cp:lastModifiedBy>
  <dcterms:created xsi:type="dcterms:W3CDTF">2023-12-12T00:54:15Z</dcterms:created>
  <dcterms:modified xsi:type="dcterms:W3CDTF">2024-01-24T06:19:25Z</dcterms:modified>
  <cp:category/>
</cp:coreProperties>
</file>