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S:\140100 上下水道課\R5年度\00_共通\04_照会・回答\01_庁内\03_財政課\【02.01期限】公営企業に係る経営比較分析表（令和４年度決算）の分析等\回答\"/>
    </mc:Choice>
  </mc:AlternateContent>
  <xr:revisionPtr revIDLastSave="0" documentId="13_ncr:1_{DB2D20CA-3BBC-4568-ABFD-D6A17EE47EE4}" xr6:coauthVersionLast="36" xr6:coauthVersionMax="47" xr10:uidLastSave="{00000000-0000-0000-0000-000000000000}"/>
  <workbookProtection workbookAlgorithmName="SHA-512" workbookHashValue="AS2pzzrW50kdMx+oPWoLm6th6/XWp4bORGNDWvFp82jZ/e1Dq8XlLqdnXmBDTD5l6mkrSuKtfwOyF6wLPRUUsA==" workbookSaltValue="qwtEQXnYZeIoLzzoBTwo9A==" workbookSpinCount="100000" lockStructure="1"/>
  <bookViews>
    <workbookView xWindow="-105" yWindow="-105" windowWidth="20715" windowHeight="131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B10" i="4"/>
  <c r="AT8" i="4"/>
  <c r="AD8" i="4"/>
  <c r="W8" i="4"/>
  <c r="B6" i="4"/>
</calcChain>
</file>

<file path=xl/sharedStrings.xml><?xml version="1.0" encoding="utf-8"?>
<sst xmlns="http://schemas.openxmlformats.org/spreadsheetml/2006/main" count="257" uniqueCount="118">
  <si>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</si>
  <si>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</si>
  <si>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</si>
  <si>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</si>
  <si>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</si>
  <si>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</si>
  <si>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</si>
  <si>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</si>
  <si>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</si>
  <si>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</si>
  <si>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</si>
  <si>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</si>
  <si>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</si>
  <si>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</si>
  <si>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</si>
  <si>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</si>
  <si>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</si>
  <si>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</si>
  <si>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</si>
  <si>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</si>
  <si>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</si>
  <si>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</si>
  <si>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</si>
  <si>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</si>
  <si>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</si>
  <si>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</si>
  <si>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</si>
  <si>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</si>
  <si>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</si>
  <si>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</si>
  <si>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</si>
  <si>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</si>
  <si>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</si>
  <si>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</si>
  <si>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</si>
  <si>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</si>
  <si>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</si>
  <si>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</si>
  <si>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</si>
  <si>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</si>
  <si>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</si>
  <si>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</si>
  <si>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</si>
  <si>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</si>
  <si>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</si>
  <si>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</si>
  <si>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</si>
  <si>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</si>
  <si>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</si>
  <si>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</si>
  <si>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</si>
  <si>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</si>
  <si>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</si>
  <si>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</si>
  <si>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</si>
  <si>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</si>
  <si>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</si>
  <si>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</si>
  <si>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</si>
  <si>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</si>
  <si>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</si>
  <si>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</si>
  <si>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</si>
  <si>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</si>
  <si>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</si>
  <si>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</si>
  <si>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</si>
  <si>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</si>
  <si>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</si>
  <si>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</si>
  <si>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</si>
  <si>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</si>
  <si>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</si>
  <si>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</si>
  <si>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</si>
  <si>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</si>
  <si>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</si>
  <si>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</si>
  <si>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</si>
  <si>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</si>
  <si>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</si>
  <si>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</si>
  <si>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</si>
  <si>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</si>
  <si>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</si>
  <si>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</si>
  <si>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</si>
  <si>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</si>
  <si>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</si>
  <si>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</si>
  <si>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</si>
  <si>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</si>
  <si>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</si>
  <si>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</si>
  <si>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</si>
  <si>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</si>
  <si>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</si>
  <si>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</si>
  <si>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</si>
  <si>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</si>
  <si>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</si>
  <si>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</si>
  <si>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</si>
  <si>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</si>
  <si>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</si>
  <si>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</si>
  <si>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</si>
  <si>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</si>
  <si>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</si>
  <si>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</si>
  <si>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</si>
  <si>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</si>
  <si>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</si>
  <si>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</si>
  <si>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</si>
  <si>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①経常収支比率、②累積欠損金比率、⑤経費回収率、⑥汚水処理原価
　経常収支比率は100％未満であり、類似団体や全国平均よりも低い状況であるが、経費回収率は100％であり、類似団体平均よりは高くなっている。欠損金はこれまで発生していない。
　汚水処理原価は類似団体と同程度の金額となっているが全国平均と比較すると大きな開きがある。
　現状からの大幅な削減は困難と考えられるが、将来にわたり経営の健全性・効率性を維持するためには、費用に見合う適正な収入を確保する必要があり、下水道使用料の見直しを検討しなければならないが、既に全国的にも高水準の状態となっている。
③流動比率
　50％になっており支払い能力が低い状況である。流動負債の約８割が建設改良費等の財源に充てるための企業債となっており、多少はこれらの財源で整備された施設の使用料収入等が返済の原資になりうるが、現状では専ら一般会計からの繰入金等に依存している状況である。
④企業債残高対事業規模比率
　類似団体、全国平均と比較し高い数値を示しているが、今後大規模な下水道区域拡張事業を行う見通しは無いため減少していく見込みである。
⑧水洗化率
　前年比上昇傾向にあり、類似団体と同程度だが、全国平均と比較し低い数値となっているため、向上に努めるとともに今後の投資の在り方について見直し、計画的事業進行を図る必要がある。</t>
    <rPh sb="9" eb="11">
      <t>ルイセキ</t>
    </rPh>
    <rPh sb="11" eb="14">
      <t>ケッソンキン</t>
    </rPh>
    <rPh sb="14" eb="16">
      <t>ヒリツ</t>
    </rPh>
    <rPh sb="18" eb="20">
      <t>ケイヒ</t>
    </rPh>
    <rPh sb="20" eb="23">
      <t>カイシュウリツ</t>
    </rPh>
    <rPh sb="25" eb="27">
      <t>オスイ</t>
    </rPh>
    <rPh sb="27" eb="29">
      <t>ショリ</t>
    </rPh>
    <rPh sb="29" eb="31">
      <t>ゲンカ</t>
    </rPh>
    <rPh sb="44" eb="46">
      <t>ミマン</t>
    </rPh>
    <rPh sb="71" eb="73">
      <t>ケイヒ</t>
    </rPh>
    <rPh sb="73" eb="75">
      <t>カイシュウ</t>
    </rPh>
    <rPh sb="75" eb="76">
      <t>リツ</t>
    </rPh>
    <rPh sb="85" eb="87">
      <t>ルイジ</t>
    </rPh>
    <rPh sb="87" eb="89">
      <t>ダンタイ</t>
    </rPh>
    <rPh sb="89" eb="91">
      <t>ヘイキン</t>
    </rPh>
    <rPh sb="94" eb="95">
      <t>タカ</t>
    </rPh>
    <rPh sb="102" eb="105">
      <t>ケッソンキン</t>
    </rPh>
    <rPh sb="110" eb="112">
      <t>ハッセイ</t>
    </rPh>
    <rPh sb="132" eb="135">
      <t>ドウテイド</t>
    </rPh>
    <rPh sb="281" eb="283">
      <t>リュウドウ</t>
    </rPh>
    <rPh sb="283" eb="285">
      <t>ヒリツ</t>
    </rPh>
    <rPh sb="296" eb="298">
      <t>シハラ</t>
    </rPh>
    <rPh sb="299" eb="301">
      <t>ノウリョク</t>
    </rPh>
    <rPh sb="302" eb="303">
      <t>ヒク</t>
    </rPh>
    <rPh sb="304" eb="306">
      <t>ジョウキョウ</t>
    </rPh>
    <rPh sb="310" eb="312">
      <t>リュウドウ</t>
    </rPh>
    <rPh sb="312" eb="314">
      <t>フサイ</t>
    </rPh>
    <rPh sb="315" eb="316">
      <t>ヤク</t>
    </rPh>
    <rPh sb="317" eb="318">
      <t>ワリ</t>
    </rPh>
    <rPh sb="319" eb="321">
      <t>ケンセツ</t>
    </rPh>
    <rPh sb="321" eb="323">
      <t>カイリョウ</t>
    </rPh>
    <rPh sb="323" eb="324">
      <t>ヒ</t>
    </rPh>
    <rPh sb="324" eb="325">
      <t>トウ</t>
    </rPh>
    <rPh sb="326" eb="328">
      <t>ザイゲン</t>
    </rPh>
    <rPh sb="329" eb="330">
      <t>ア</t>
    </rPh>
    <rPh sb="335" eb="337">
      <t>キギョウ</t>
    </rPh>
    <rPh sb="337" eb="338">
      <t>サイ</t>
    </rPh>
    <rPh sb="345" eb="347">
      <t>タショウ</t>
    </rPh>
    <rPh sb="352" eb="354">
      <t>ザイゲン</t>
    </rPh>
    <rPh sb="355" eb="357">
      <t>セイビ</t>
    </rPh>
    <rPh sb="360" eb="362">
      <t>シセツ</t>
    </rPh>
    <rPh sb="363" eb="366">
      <t>シヨウリョウ</t>
    </rPh>
    <rPh sb="366" eb="368">
      <t>シュウニュウ</t>
    </rPh>
    <rPh sb="368" eb="369">
      <t>トウ</t>
    </rPh>
    <rPh sb="370" eb="372">
      <t>ヘンサイ</t>
    </rPh>
    <rPh sb="373" eb="375">
      <t>ゲンシ</t>
    </rPh>
    <rPh sb="382" eb="384">
      <t>ゲンジョウ</t>
    </rPh>
    <rPh sb="386" eb="387">
      <t>モッパ</t>
    </rPh>
    <rPh sb="388" eb="390">
      <t>イッパン</t>
    </rPh>
    <rPh sb="390" eb="392">
      <t>カイケイ</t>
    </rPh>
    <rPh sb="395" eb="397">
      <t>クリイレ</t>
    </rPh>
    <rPh sb="397" eb="398">
      <t>キン</t>
    </rPh>
    <rPh sb="398" eb="399">
      <t>トウ</t>
    </rPh>
    <rPh sb="400" eb="402">
      <t>イゾン</t>
    </rPh>
    <rPh sb="406" eb="408">
      <t>ジョウキョウ</t>
    </rPh>
    <rPh sb="500" eb="503">
      <t>ゼンネンヒ</t>
    </rPh>
    <rPh sb="507" eb="509">
      <t>ジョウショウ</t>
    </rPh>
    <rPh sb="511" eb="515">
      <t>ルイジダンタイ</t>
    </rPh>
    <rPh sb="516" eb="519">
      <t>ドウテイド</t>
    </rPh>
    <rPh sb="584" eb="586">
      <t>ヒツヨウ</t>
    </rPh>
    <phoneticPr fontId="4"/>
  </si>
  <si>
    <t xml:space="preserve"> 
 管路施設は、供用開始から19年であるため老朽化対策等は行っていない。Ｈ30からストックマネジメント計画に基づき、重要度の高い施設から順次点検・調査を実施し、改築・更新等計画的に行ってる。</t>
    <phoneticPr fontId="4"/>
  </si>
  <si>
    <t xml:space="preserve">
　当市の下水道処理人口普及率は令和4年度末で80.9％で前年度から増加しているものの全国平均よりはまだまだ低く、一層の未普及対策の推進が必要である。
　一方で、長期的な人口減少により将来的な下水道使用料の大幅な増収は見込めないため、今後も厳しい経営環境が続くことが見込まれる。さらに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t>
    <rPh sb="29" eb="32">
      <t>ゼンネンド</t>
    </rPh>
    <rPh sb="34" eb="36">
      <t>ゾウカ</t>
    </rPh>
    <rPh sb="43" eb="45">
      <t>ゼンコク</t>
    </rPh>
    <rPh sb="45" eb="47">
      <t>ヘイキン</t>
    </rPh>
    <rPh sb="54" eb="5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</si>
</sst>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59C-42BF-8CA5-ACEA5E933B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0.32</c:v>
                </c:pt>
                <c:pt idx="3">
                  <c:v>0.1</c:v>
                </c:pt>
                <c:pt idx="4">
                  <c:v>0.09</c:v>
                </c:pt>
              </c:numCache>
            </c:numRef>
          </c:val>
          <c:smooth val="0"/>
          <c:extLst>
            <c:ext xmlns:c16="http://schemas.microsoft.com/office/drawing/2014/chart" uri="{C3380CC4-5D6E-409C-BE32-E72D297353CC}">
              <c16:uniqueId val="{00000001-859C-42BF-8CA5-ACEA5E933B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84-4655-B4A9-36E44D8CAB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49.27</c:v>
                </c:pt>
                <c:pt idx="2">
                  <c:v>49.47</c:v>
                </c:pt>
                <c:pt idx="3">
                  <c:v>48.19</c:v>
                </c:pt>
                <c:pt idx="4">
                  <c:v>47.32</c:v>
                </c:pt>
              </c:numCache>
            </c:numRef>
          </c:val>
          <c:smooth val="0"/>
          <c:extLst>
            <c:ext xmlns:c16="http://schemas.microsoft.com/office/drawing/2014/chart" uri="{C3380CC4-5D6E-409C-BE32-E72D297353CC}">
              <c16:uniqueId val="{00000001-0384-4655-B4A9-36E44D8CAB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68.84</c:v>
                </c:pt>
                <c:pt idx="2">
                  <c:v>71.28</c:v>
                </c:pt>
                <c:pt idx="3">
                  <c:v>73.739999999999995</c:v>
                </c:pt>
                <c:pt idx="4">
                  <c:v>80.900000000000006</c:v>
                </c:pt>
              </c:numCache>
            </c:numRef>
          </c:val>
          <c:extLst>
            <c:ext xmlns:c16="http://schemas.microsoft.com/office/drawing/2014/chart" uri="{C3380CC4-5D6E-409C-BE32-E72D297353CC}">
              <c16:uniqueId val="{00000000-D6FD-4FF6-B6F8-416BA9BC923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83.16</c:v>
                </c:pt>
                <c:pt idx="2">
                  <c:v>82.06</c:v>
                </c:pt>
                <c:pt idx="3">
                  <c:v>82.26</c:v>
                </c:pt>
                <c:pt idx="4">
                  <c:v>81.33</c:v>
                </c:pt>
              </c:numCache>
            </c:numRef>
          </c:val>
          <c:smooth val="0"/>
          <c:extLst>
            <c:ext xmlns:c16="http://schemas.microsoft.com/office/drawing/2014/chart" uri="{C3380CC4-5D6E-409C-BE32-E72D297353CC}">
              <c16:uniqueId val="{00000001-D6FD-4FF6-B6F8-416BA9BC923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101.16</c:v>
                </c:pt>
                <c:pt idx="2">
                  <c:v>98.18</c:v>
                </c:pt>
                <c:pt idx="3">
                  <c:v>98.54</c:v>
                </c:pt>
                <c:pt idx="4">
                  <c:v>99.3</c:v>
                </c:pt>
              </c:numCache>
            </c:numRef>
          </c:val>
          <c:extLst>
            <c:ext xmlns:c16="http://schemas.microsoft.com/office/drawing/2014/chart" uri="{C3380CC4-5D6E-409C-BE32-E72D297353CC}">
              <c16:uniqueId val="{00000000-0DD7-4495-AD52-F9E6B2931B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109.21</c:v>
                </c:pt>
                <c:pt idx="2">
                  <c:v>107.81</c:v>
                </c:pt>
                <c:pt idx="3">
                  <c:v>107.54</c:v>
                </c:pt>
                <c:pt idx="4">
                  <c:v>107.19</c:v>
                </c:pt>
              </c:numCache>
            </c:numRef>
          </c:val>
          <c:smooth val="0"/>
          <c:extLst>
            <c:ext xmlns:c16="http://schemas.microsoft.com/office/drawing/2014/chart" uri="{C3380CC4-5D6E-409C-BE32-E72D297353CC}">
              <c16:uniqueId val="{00000001-0DD7-4495-AD52-F9E6B2931B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2.36</c:v>
                </c:pt>
                <c:pt idx="2">
                  <c:v>4.6500000000000004</c:v>
                </c:pt>
                <c:pt idx="3">
                  <c:v>6.84</c:v>
                </c:pt>
                <c:pt idx="4">
                  <c:v>9.18</c:v>
                </c:pt>
              </c:numCache>
            </c:numRef>
          </c:val>
          <c:extLst>
            <c:ext xmlns:c16="http://schemas.microsoft.com/office/drawing/2014/chart" uri="{C3380CC4-5D6E-409C-BE32-E72D297353CC}">
              <c16:uniqueId val="{00000000-E373-42D2-AF15-3761CCE0B7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24.1</c:v>
                </c:pt>
                <c:pt idx="2">
                  <c:v>19.93</c:v>
                </c:pt>
                <c:pt idx="3">
                  <c:v>21.94</c:v>
                </c:pt>
                <c:pt idx="4">
                  <c:v>22.89</c:v>
                </c:pt>
              </c:numCache>
            </c:numRef>
          </c:val>
          <c:smooth val="0"/>
          <c:extLst>
            <c:ext xmlns:c16="http://schemas.microsoft.com/office/drawing/2014/chart" uri="{C3380CC4-5D6E-409C-BE32-E72D297353CC}">
              <c16:uniqueId val="{00000001-E373-42D2-AF15-3761CCE0B7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CE6-494B-B17B-DC34037B21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BCE6-494B-B17B-DC34037B21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83B-4CF4-BA87-1C60FB8D2D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15.73</c:v>
                </c:pt>
                <c:pt idx="2">
                  <c:v>18.2</c:v>
                </c:pt>
                <c:pt idx="3">
                  <c:v>19.059999999999999</c:v>
                </c:pt>
                <c:pt idx="4">
                  <c:v>31.07</c:v>
                </c:pt>
              </c:numCache>
            </c:numRef>
          </c:val>
          <c:smooth val="0"/>
          <c:extLst>
            <c:ext xmlns:c16="http://schemas.microsoft.com/office/drawing/2014/chart" uri="{C3380CC4-5D6E-409C-BE32-E72D297353CC}">
              <c16:uniqueId val="{00000001-F83B-4CF4-BA87-1C60FB8D2D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30.77</c:v>
                </c:pt>
                <c:pt idx="2">
                  <c:v>44.11</c:v>
                </c:pt>
                <c:pt idx="3">
                  <c:v>50.89</c:v>
                </c:pt>
                <c:pt idx="4">
                  <c:v>53.02</c:v>
                </c:pt>
              </c:numCache>
            </c:numRef>
          </c:val>
          <c:extLst>
            <c:ext xmlns:c16="http://schemas.microsoft.com/office/drawing/2014/chart" uri="{C3380CC4-5D6E-409C-BE32-E72D297353CC}">
              <c16:uniqueId val="{00000000-47C2-40DC-84D8-0CBB8C2731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57.26</c:v>
                </c:pt>
                <c:pt idx="2">
                  <c:v>48.56</c:v>
                </c:pt>
                <c:pt idx="3">
                  <c:v>47.58</c:v>
                </c:pt>
                <c:pt idx="4">
                  <c:v>51.09</c:v>
                </c:pt>
              </c:numCache>
            </c:numRef>
          </c:val>
          <c:smooth val="0"/>
          <c:extLst>
            <c:ext xmlns:c16="http://schemas.microsoft.com/office/drawing/2014/chart" uri="{C3380CC4-5D6E-409C-BE32-E72D297353CC}">
              <c16:uniqueId val="{00000001-47C2-40DC-84D8-0CBB8C2731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3312.93</c:v>
                </c:pt>
                <c:pt idx="2">
                  <c:v>3098.6</c:v>
                </c:pt>
                <c:pt idx="3">
                  <c:v>2818.83</c:v>
                </c:pt>
                <c:pt idx="4">
                  <c:v>2558.3200000000002</c:v>
                </c:pt>
              </c:numCache>
            </c:numRef>
          </c:val>
          <c:extLst>
            <c:ext xmlns:c16="http://schemas.microsoft.com/office/drawing/2014/chart" uri="{C3380CC4-5D6E-409C-BE32-E72D297353CC}">
              <c16:uniqueId val="{00000000-3447-499D-98AC-C4B117544B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1130.42</c:v>
                </c:pt>
                <c:pt idx="2">
                  <c:v>1245.0999999999999</c:v>
                </c:pt>
                <c:pt idx="3">
                  <c:v>1108.8</c:v>
                </c:pt>
                <c:pt idx="4">
                  <c:v>1194.56</c:v>
                </c:pt>
              </c:numCache>
            </c:numRef>
          </c:val>
          <c:smooth val="0"/>
          <c:extLst>
            <c:ext xmlns:c16="http://schemas.microsoft.com/office/drawing/2014/chart" uri="{C3380CC4-5D6E-409C-BE32-E72D297353CC}">
              <c16:uniqueId val="{00000001-3447-499D-98AC-C4B117544B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100</c:v>
                </c:pt>
                <c:pt idx="2">
                  <c:v>97.58</c:v>
                </c:pt>
                <c:pt idx="3">
                  <c:v>100</c:v>
                </c:pt>
                <c:pt idx="4">
                  <c:v>100</c:v>
                </c:pt>
              </c:numCache>
            </c:numRef>
          </c:val>
          <c:extLst>
            <c:ext xmlns:c16="http://schemas.microsoft.com/office/drawing/2014/chart" uri="{C3380CC4-5D6E-409C-BE32-E72D297353CC}">
              <c16:uniqueId val="{00000000-03D4-4C5A-98D3-15E7884444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74.17</c:v>
                </c:pt>
                <c:pt idx="2">
                  <c:v>79.77</c:v>
                </c:pt>
                <c:pt idx="3">
                  <c:v>79.63</c:v>
                </c:pt>
                <c:pt idx="4">
                  <c:v>76.78</c:v>
                </c:pt>
              </c:numCache>
            </c:numRef>
          </c:val>
          <c:smooth val="0"/>
          <c:extLst>
            <c:ext xmlns:c16="http://schemas.microsoft.com/office/drawing/2014/chart" uri="{C3380CC4-5D6E-409C-BE32-E72D297353CC}">
              <c16:uniqueId val="{00000001-03D4-4C5A-98D3-15E7884444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216.13</c:v>
                </c:pt>
                <c:pt idx="2">
                  <c:v>220.69</c:v>
                </c:pt>
                <c:pt idx="3">
                  <c:v>215.6</c:v>
                </c:pt>
                <c:pt idx="4">
                  <c:v>216.03</c:v>
                </c:pt>
              </c:numCache>
            </c:numRef>
          </c:val>
          <c:extLst>
            <c:ext xmlns:c16="http://schemas.microsoft.com/office/drawing/2014/chart" uri="{C3380CC4-5D6E-409C-BE32-E72D297353CC}">
              <c16:uniqueId val="{00000000-BE79-4606-9323-5AB29A1863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230.95</c:v>
                </c:pt>
                <c:pt idx="2">
                  <c:v>214.56</c:v>
                </c:pt>
                <c:pt idx="3">
                  <c:v>213.66</c:v>
                </c:pt>
                <c:pt idx="4">
                  <c:v>224.31</c:v>
                </c:pt>
              </c:numCache>
            </c:numRef>
          </c:val>
          <c:smooth val="0"/>
          <c:extLst>
            <c:ext xmlns:c16="http://schemas.microsoft.com/office/drawing/2014/chart" uri="{C3380CC4-5D6E-409C-BE32-E72D297353CC}">
              <c16:uniqueId val="{00000001-BE79-4606-9323-5AB29A1863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田村市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45">
        <f>データ!S6</f>
        <v>34264</v>
      </c>
      <c r="AM8" s="45"/>
      <c r="AN8" s="45"/>
      <c r="AO8" s="45"/>
      <c r="AP8" s="45"/>
      <c r="AQ8" s="45"/>
      <c r="AR8" s="45"/>
      <c r="AS8" s="45"/>
      <c r="AT8" s="46">
        <f>データ!T6</f>
        <v>458.33</v>
      </c>
      <c r="AU8" s="46"/>
      <c r="AV8" s="46"/>
      <c r="AW8" s="46"/>
      <c r="AX8" s="46"/>
      <c r="AY8" s="46"/>
      <c r="AZ8" s="46"/>
      <c r="BA8" s="46"/>
      <c r="BB8" s="46">
        <f>データ!U6</f>
        <v>74.760000000000005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54.89</v>
      </c>
      <c r="J10" s="46"/>
      <c r="K10" s="46"/>
      <c r="L10" s="46"/>
      <c r="M10" s="46"/>
      <c r="N10" s="46"/>
      <c r="O10" s="46"/>
      <c r="P10" s="46">
        <f>データ!P6</f>
        <v>34.39</v>
      </c>
      <c r="Q10" s="46"/>
      <c r="R10" s="46"/>
      <c r="S10" s="46"/>
      <c r="T10" s="46"/>
      <c r="U10" s="46"/>
      <c r="V10" s="46"/>
      <c r="W10" s="46">
        <f>データ!Q6</f>
        <v>97.77</v>
      </c>
      <c r="X10" s="46"/>
      <c r="Y10" s="46"/>
      <c r="Z10" s="46"/>
      <c r="AA10" s="46"/>
      <c r="AB10" s="46"/>
      <c r="AC10" s="46"/>
      <c r="AD10" s="45">
        <f>データ!R6</f>
        <v>4180</v>
      </c>
      <c r="AE10" s="45"/>
      <c r="AF10" s="45"/>
      <c r="AG10" s="45"/>
      <c r="AH10" s="45"/>
      <c r="AI10" s="45"/>
      <c r="AJ10" s="45"/>
      <c r="AK10" s="2"/>
      <c r="AL10" s="45">
        <f>データ!V6</f>
        <v>11680</v>
      </c>
      <c r="AM10" s="45"/>
      <c r="AN10" s="45"/>
      <c r="AO10" s="45"/>
      <c r="AP10" s="45"/>
      <c r="AQ10" s="45"/>
      <c r="AR10" s="45"/>
      <c r="AS10" s="45"/>
      <c r="AT10" s="46">
        <f>データ!W6</f>
        <v>5.95</v>
      </c>
      <c r="AU10" s="46"/>
      <c r="AV10" s="46"/>
      <c r="AW10" s="46"/>
      <c r="AX10" s="46"/>
      <c r="AY10" s="46"/>
      <c r="AZ10" s="46"/>
      <c r="BA10" s="46"/>
      <c r="BB10" s="46">
        <f>データ!X6</f>
        <v>1963.03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cp/ojr/q8cdlcRuaVcCRTLUIwfeb52LsDGgHPf4sKUTx9MSRPZYExDQZpvQ2s+jjZgAFGqMmkBE3Nn3O28Lb2g==" saltValue="ugCdjDPyHXkyjmgy8tGU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72117</v>
      </c>
      <c r="D6" s="19">
        <f t="shared" si="3"/>
        <v>46</v>
      </c>
      <c r="E6" s="19">
        <f t="shared" si="3"/>
        <v>17</v>
      </c>
      <c r="F6" s="19">
        <f t="shared" si="3"/>
        <v>1</v>
      </c>
      <c r="G6" s="19">
        <f t="shared" si="3"/>
        <v>0</v>
      </c>
      <c r="H6" s="19" t="str">
        <f t="shared" si="3"/>
        <v>福島県　田村市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54.89</v>
      </c>
      <c r="P6" s="20">
        <f t="shared" si="3"/>
        <v>34.39</v>
      </c>
      <c r="Q6" s="20">
        <f t="shared" si="3"/>
        <v>97.77</v>
      </c>
      <c r="R6" s="20">
        <f t="shared" si="3"/>
        <v>4180</v>
      </c>
      <c r="S6" s="20">
        <f t="shared" si="3"/>
        <v>34264</v>
      </c>
      <c r="T6" s="20">
        <f t="shared" si="3"/>
        <v>458.33</v>
      </c>
      <c r="U6" s="20">
        <f t="shared" si="3"/>
        <v>74.760000000000005</v>
      </c>
      <c r="V6" s="20">
        <f t="shared" si="3"/>
        <v>11680</v>
      </c>
      <c r="W6" s="20">
        <f t="shared" si="3"/>
        <v>5.95</v>
      </c>
      <c r="X6" s="20">
        <f t="shared" si="3"/>
        <v>1963.03</v>
      </c>
      <c r="Y6" s="21" t="str">
        <f>IF(Y7="",NA(),Y7)</f>
        <v>-</v>
      </c>
      <c r="Z6" s="21">
        <f t="shared" ref="Z6:AH6" si="4">IF(Z7="",NA(),Z7)</f>
        <v>101.16</v>
      </c>
      <c r="AA6" s="21">
        <f t="shared" si="4"/>
        <v>98.18</v>
      </c>
      <c r="AB6" s="21">
        <f t="shared" si="4"/>
        <v>98.54</v>
      </c>
      <c r="AC6" s="21">
        <f t="shared" si="4"/>
        <v>99.3</v>
      </c>
      <c r="AD6" s="21" t="str">
        <f t="shared" si="4"/>
        <v>-</v>
      </c>
      <c r="AE6" s="21">
        <f t="shared" si="4"/>
        <v>109.21</v>
      </c>
      <c r="AF6" s="21">
        <f t="shared" si="4"/>
        <v>107.81</v>
      </c>
      <c r="AG6" s="21">
        <f t="shared" si="4"/>
        <v>107.54</v>
      </c>
      <c r="AH6" s="21">
        <f t="shared" si="4"/>
        <v>107.19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15.73</v>
      </c>
      <c r="AQ6" s="21">
        <f t="shared" si="5"/>
        <v>18.2</v>
      </c>
      <c r="AR6" s="21">
        <f t="shared" si="5"/>
        <v>19.059999999999999</v>
      </c>
      <c r="AS6" s="21">
        <f t="shared" si="5"/>
        <v>31.07</v>
      </c>
      <c r="AT6" s="20" t="str">
        <f>IF(AT7="","",IF(AT7="-","【-】","【"&amp;SUBSTITUTE(TEXT(AT7,"#,##0.00"),"-","△")&amp;"】"))</f>
        <v>【3.15】</v>
      </c>
      <c r="AU6" s="21" t="str">
        <f>IF(AU7="",NA(),AU7)</f>
        <v>-</v>
      </c>
      <c r="AV6" s="21">
        <f t="shared" ref="AV6:BD6" si="6">IF(AV7="",NA(),AV7)</f>
        <v>30.77</v>
      </c>
      <c r="AW6" s="21">
        <f t="shared" si="6"/>
        <v>44.11</v>
      </c>
      <c r="AX6" s="21">
        <f t="shared" si="6"/>
        <v>50.89</v>
      </c>
      <c r="AY6" s="21">
        <f t="shared" si="6"/>
        <v>53.02</v>
      </c>
      <c r="AZ6" s="21" t="str">
        <f t="shared" si="6"/>
        <v>-</v>
      </c>
      <c r="BA6" s="21">
        <f t="shared" si="6"/>
        <v>57.26</v>
      </c>
      <c r="BB6" s="21">
        <f t="shared" si="6"/>
        <v>48.56</v>
      </c>
      <c r="BC6" s="21">
        <f t="shared" si="6"/>
        <v>47.58</v>
      </c>
      <c r="BD6" s="21">
        <f t="shared" si="6"/>
        <v>51.09</v>
      </c>
      <c r="BE6" s="20" t="str">
        <f>IF(BE7="","",IF(BE7="-","【-】","【"&amp;SUBSTITUTE(TEXT(BE7,"#,##0.00"),"-","△")&amp;"】"))</f>
        <v>【73.44】</v>
      </c>
      <c r="BF6" s="21" t="str">
        <f>IF(BF7="",NA(),BF7)</f>
        <v>-</v>
      </c>
      <c r="BG6" s="21">
        <f t="shared" ref="BG6:BO6" si="7">IF(BG7="",NA(),BG7)</f>
        <v>3312.93</v>
      </c>
      <c r="BH6" s="21">
        <f t="shared" si="7"/>
        <v>3098.6</v>
      </c>
      <c r="BI6" s="21">
        <f t="shared" si="7"/>
        <v>2818.83</v>
      </c>
      <c r="BJ6" s="21">
        <f t="shared" si="7"/>
        <v>2558.3200000000002</v>
      </c>
      <c r="BK6" s="21" t="str">
        <f t="shared" si="7"/>
        <v>-</v>
      </c>
      <c r="BL6" s="21">
        <f t="shared" si="7"/>
        <v>1130.42</v>
      </c>
      <c r="BM6" s="21">
        <f t="shared" si="7"/>
        <v>1245.0999999999999</v>
      </c>
      <c r="BN6" s="21">
        <f t="shared" si="7"/>
        <v>1108.8</v>
      </c>
      <c r="BO6" s="21">
        <f t="shared" si="7"/>
        <v>1194.56</v>
      </c>
      <c r="BP6" s="20" t="str">
        <f>IF(BP7="","",IF(BP7="-","【-】","【"&amp;SUBSTITUTE(TEXT(BP7,"#,##0.00"),"-","△")&amp;"】"))</f>
        <v>【652.82】</v>
      </c>
      <c r="BQ6" s="21" t="str">
        <f>IF(BQ7="",NA(),BQ7)</f>
        <v>-</v>
      </c>
      <c r="BR6" s="21">
        <f t="shared" ref="BR6:BZ6" si="8">IF(BR7="",NA(),BR7)</f>
        <v>100</v>
      </c>
      <c r="BS6" s="21">
        <f t="shared" si="8"/>
        <v>97.58</v>
      </c>
      <c r="BT6" s="21">
        <f t="shared" si="8"/>
        <v>100</v>
      </c>
      <c r="BU6" s="21">
        <f t="shared" si="8"/>
        <v>100</v>
      </c>
      <c r="BV6" s="21" t="str">
        <f t="shared" si="8"/>
        <v>-</v>
      </c>
      <c r="BW6" s="21">
        <f t="shared" si="8"/>
        <v>74.17</v>
      </c>
      <c r="BX6" s="21">
        <f t="shared" si="8"/>
        <v>79.77</v>
      </c>
      <c r="BY6" s="21">
        <f t="shared" si="8"/>
        <v>79.63</v>
      </c>
      <c r="BZ6" s="21">
        <f t="shared" si="8"/>
        <v>76.78</v>
      </c>
      <c r="CA6" s="20" t="str">
        <f>IF(CA7="","",IF(CA7="-","【-】","【"&amp;SUBSTITUTE(TEXT(CA7,"#,##0.00"),"-","△")&amp;"】"))</f>
        <v>【97.61】</v>
      </c>
      <c r="CB6" s="21" t="str">
        <f>IF(CB7="",NA(),CB7)</f>
        <v>-</v>
      </c>
      <c r="CC6" s="21">
        <f t="shared" ref="CC6:CK6" si="9">IF(CC7="",NA(),CC7)</f>
        <v>216.13</v>
      </c>
      <c r="CD6" s="21">
        <f t="shared" si="9"/>
        <v>220.69</v>
      </c>
      <c r="CE6" s="21">
        <f t="shared" si="9"/>
        <v>215.6</v>
      </c>
      <c r="CF6" s="21">
        <f t="shared" si="9"/>
        <v>216.03</v>
      </c>
      <c r="CG6" s="21" t="str">
        <f t="shared" si="9"/>
        <v>-</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49.27</v>
      </c>
      <c r="CT6" s="21">
        <f t="shared" si="10"/>
        <v>49.47</v>
      </c>
      <c r="CU6" s="21">
        <f t="shared" si="10"/>
        <v>48.19</v>
      </c>
      <c r="CV6" s="21">
        <f t="shared" si="10"/>
        <v>47.32</v>
      </c>
      <c r="CW6" s="20" t="str">
        <f>IF(CW7="","",IF(CW7="-","【-】","【"&amp;SUBSTITUTE(TEXT(CW7,"#,##0.00"),"-","△")&amp;"】"))</f>
        <v>【59.10】</v>
      </c>
      <c r="CX6" s="21" t="str">
        <f>IF(CX7="",NA(),CX7)</f>
        <v>-</v>
      </c>
      <c r="CY6" s="21">
        <f t="shared" ref="CY6:DG6" si="11">IF(CY7="",NA(),CY7)</f>
        <v>68.84</v>
      </c>
      <c r="CZ6" s="21">
        <f t="shared" si="11"/>
        <v>71.28</v>
      </c>
      <c r="DA6" s="21">
        <f t="shared" si="11"/>
        <v>73.739999999999995</v>
      </c>
      <c r="DB6" s="21">
        <f t="shared" si="11"/>
        <v>80.900000000000006</v>
      </c>
      <c r="DC6" s="21" t="str">
        <f t="shared" si="11"/>
        <v>-</v>
      </c>
      <c r="DD6" s="21">
        <f t="shared" si="11"/>
        <v>83.16</v>
      </c>
      <c r="DE6" s="21">
        <f t="shared" si="11"/>
        <v>82.06</v>
      </c>
      <c r="DF6" s="21">
        <f t="shared" si="11"/>
        <v>82.26</v>
      </c>
      <c r="DG6" s="21">
        <f t="shared" si="11"/>
        <v>81.33</v>
      </c>
      <c r="DH6" s="20" t="str">
        <f>IF(DH7="","",IF(DH7="-","【-】","【"&amp;SUBSTITUTE(TEXT(DH7,"#,##0.00"),"-","△")&amp;"】"))</f>
        <v>【95.82】</v>
      </c>
      <c r="DI6" s="21" t="str">
        <f>IF(DI7="",NA(),DI7)</f>
        <v>-</v>
      </c>
      <c r="DJ6" s="21">
        <f t="shared" ref="DJ6:DR6" si="12">IF(DJ7="",NA(),DJ7)</f>
        <v>2.36</v>
      </c>
      <c r="DK6" s="21">
        <f t="shared" si="12"/>
        <v>4.6500000000000004</v>
      </c>
      <c r="DL6" s="21">
        <f t="shared" si="12"/>
        <v>6.84</v>
      </c>
      <c r="DM6" s="21">
        <f t="shared" si="12"/>
        <v>9.18</v>
      </c>
      <c r="DN6" s="21" t="str">
        <f t="shared" si="12"/>
        <v>-</v>
      </c>
      <c r="DO6" s="21">
        <f t="shared" si="12"/>
        <v>24.1</v>
      </c>
      <c r="DP6" s="21">
        <f t="shared" si="12"/>
        <v>19.93</v>
      </c>
      <c r="DQ6" s="21">
        <f t="shared" si="12"/>
        <v>21.94</v>
      </c>
      <c r="DR6" s="21">
        <f t="shared" si="12"/>
        <v>22.89</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0.32</v>
      </c>
      <c r="EM6" s="21">
        <f t="shared" si="14"/>
        <v>0.1</v>
      </c>
      <c r="EN6" s="21">
        <f t="shared" si="14"/>
        <v>0.09</v>
      </c>
      <c r="EO6" s="20" t="str">
        <f>IF(EO7="","",IF(EO7="-","【-】","【"&amp;SUBSTITUTE(TEXT(EO7,"#,##0.00"),"-","△")&amp;"】"))</f>
        <v>【0.23】</v>
      </c>
    </row>
    <row r="7" spans="1:148" s="22" customFormat="1" x14ac:dyDescent="0.15">
      <c r="A7" s="14"/>
      <c r="B7" s="23">
        <v>2022</v>
      </c>
      <c r="C7" s="23">
        <v>72117</v>
      </c>
      <c r="D7" s="23">
        <v>46</v>
      </c>
      <c r="E7" s="23">
        <v>17</v>
      </c>
      <c r="F7" s="23">
        <v>1</v>
      </c>
      <c r="G7" s="23">
        <v>0</v>
      </c>
      <c r="H7" s="23" t="s">
        <v>96</v>
      </c>
      <c r="I7" s="23" t="s">
        <v>97</v>
      </c>
      <c r="J7" s="23" t="s">
        <v>98</v>
      </c>
      <c r="K7" s="23" t="s">
        <v>99</v>
      </c>
      <c r="L7" s="23" t="s">
        <v>100</v>
      </c>
      <c r="M7" s="23" t="s">
        <v>101</v>
      </c>
      <c r="N7" s="24" t="s">
        <v>102</v>
      </c>
      <c r="O7" s="24">
        <v>54.89</v>
      </c>
      <c r="P7" s="24">
        <v>34.39</v>
      </c>
      <c r="Q7" s="24">
        <v>97.77</v>
      </c>
      <c r="R7" s="24">
        <v>4180</v>
      </c>
      <c r="S7" s="24">
        <v>34264</v>
      </c>
      <c r="T7" s="24">
        <v>458.33</v>
      </c>
      <c r="U7" s="24">
        <v>74.760000000000005</v>
      </c>
      <c r="V7" s="24">
        <v>11680</v>
      </c>
      <c r="W7" s="24">
        <v>5.95</v>
      </c>
      <c r="X7" s="24">
        <v>1963.03</v>
      </c>
      <c r="Y7" s="24" t="s">
        <v>102</v>
      </c>
      <c r="Z7" s="24">
        <v>101.16</v>
      </c>
      <c r="AA7" s="24">
        <v>98.18</v>
      </c>
      <c r="AB7" s="24">
        <v>98.54</v>
      </c>
      <c r="AC7" s="24">
        <v>99.3</v>
      </c>
      <c r="AD7" s="24" t="s">
        <v>102</v>
      </c>
      <c r="AE7" s="24">
        <v>109.21</v>
      </c>
      <c r="AF7" s="24">
        <v>107.81</v>
      </c>
      <c r="AG7" s="24">
        <v>107.54</v>
      </c>
      <c r="AH7" s="24">
        <v>107.19</v>
      </c>
      <c r="AI7" s="24">
        <v>106.11</v>
      </c>
      <c r="AJ7" s="24" t="s">
        <v>102</v>
      </c>
      <c r="AK7" s="24">
        <v>0</v>
      </c>
      <c r="AL7" s="24">
        <v>0</v>
      </c>
      <c r="AM7" s="24">
        <v>0</v>
      </c>
      <c r="AN7" s="24">
        <v>0</v>
      </c>
      <c r="AO7" s="24" t="s">
        <v>102</v>
      </c>
      <c r="AP7" s="24">
        <v>15.73</v>
      </c>
      <c r="AQ7" s="24">
        <v>18.2</v>
      </c>
      <c r="AR7" s="24">
        <v>19.059999999999999</v>
      </c>
      <c r="AS7" s="24">
        <v>31.07</v>
      </c>
      <c r="AT7" s="24">
        <v>3.15</v>
      </c>
      <c r="AU7" s="24" t="s">
        <v>102</v>
      </c>
      <c r="AV7" s="24">
        <v>30.77</v>
      </c>
      <c r="AW7" s="24">
        <v>44.11</v>
      </c>
      <c r="AX7" s="24">
        <v>50.89</v>
      </c>
      <c r="AY7" s="24">
        <v>53.02</v>
      </c>
      <c r="AZ7" s="24" t="s">
        <v>102</v>
      </c>
      <c r="BA7" s="24">
        <v>57.26</v>
      </c>
      <c r="BB7" s="24">
        <v>48.56</v>
      </c>
      <c r="BC7" s="24">
        <v>47.58</v>
      </c>
      <c r="BD7" s="24">
        <v>51.09</v>
      </c>
      <c r="BE7" s="24">
        <v>73.44</v>
      </c>
      <c r="BF7" s="24" t="s">
        <v>102</v>
      </c>
      <c r="BG7" s="24">
        <v>3312.93</v>
      </c>
      <c r="BH7" s="24">
        <v>3098.6</v>
      </c>
      <c r="BI7" s="24">
        <v>2818.83</v>
      </c>
      <c r="BJ7" s="24">
        <v>2558.3200000000002</v>
      </c>
      <c r="BK7" s="24" t="s">
        <v>102</v>
      </c>
      <c r="BL7" s="24">
        <v>1130.42</v>
      </c>
      <c r="BM7" s="24">
        <v>1245.0999999999999</v>
      </c>
      <c r="BN7" s="24">
        <v>1108.8</v>
      </c>
      <c r="BO7" s="24">
        <v>1194.56</v>
      </c>
      <c r="BP7" s="24">
        <v>652.82000000000005</v>
      </c>
      <c r="BQ7" s="24" t="s">
        <v>102</v>
      </c>
      <c r="BR7" s="24">
        <v>100</v>
      </c>
      <c r="BS7" s="24">
        <v>97.58</v>
      </c>
      <c r="BT7" s="24">
        <v>100</v>
      </c>
      <c r="BU7" s="24">
        <v>100</v>
      </c>
      <c r="BV7" s="24" t="s">
        <v>102</v>
      </c>
      <c r="BW7" s="24">
        <v>74.17</v>
      </c>
      <c r="BX7" s="24">
        <v>79.77</v>
      </c>
      <c r="BY7" s="24">
        <v>79.63</v>
      </c>
      <c r="BZ7" s="24">
        <v>76.78</v>
      </c>
      <c r="CA7" s="24">
        <v>97.61</v>
      </c>
      <c r="CB7" s="24" t="s">
        <v>102</v>
      </c>
      <c r="CC7" s="24">
        <v>216.13</v>
      </c>
      <c r="CD7" s="24">
        <v>220.69</v>
      </c>
      <c r="CE7" s="24">
        <v>215.6</v>
      </c>
      <c r="CF7" s="24">
        <v>216.03</v>
      </c>
      <c r="CG7" s="24" t="s">
        <v>102</v>
      </c>
      <c r="CH7" s="24">
        <v>230.95</v>
      </c>
      <c r="CI7" s="24">
        <v>214.56</v>
      </c>
      <c r="CJ7" s="24">
        <v>213.66</v>
      </c>
      <c r="CK7" s="24">
        <v>224.31</v>
      </c>
      <c r="CL7" s="24">
        <v>138.29</v>
      </c>
      <c r="CM7" s="24" t="s">
        <v>102</v>
      </c>
      <c r="CN7" s="24" t="s">
        <v>102</v>
      </c>
      <c r="CO7" s="24" t="s">
        <v>102</v>
      </c>
      <c r="CP7" s="24" t="s">
        <v>102</v>
      </c>
      <c r="CQ7" s="24" t="s">
        <v>102</v>
      </c>
      <c r="CR7" s="24" t="s">
        <v>102</v>
      </c>
      <c r="CS7" s="24">
        <v>49.27</v>
      </c>
      <c r="CT7" s="24">
        <v>49.47</v>
      </c>
      <c r="CU7" s="24">
        <v>48.19</v>
      </c>
      <c r="CV7" s="24">
        <v>47.32</v>
      </c>
      <c r="CW7" s="24">
        <v>59.1</v>
      </c>
      <c r="CX7" s="24" t="s">
        <v>102</v>
      </c>
      <c r="CY7" s="24">
        <v>68.84</v>
      </c>
      <c r="CZ7" s="24">
        <v>71.28</v>
      </c>
      <c r="DA7" s="24">
        <v>73.739999999999995</v>
      </c>
      <c r="DB7" s="24">
        <v>80.900000000000006</v>
      </c>
      <c r="DC7" s="24" t="s">
        <v>102</v>
      </c>
      <c r="DD7" s="24">
        <v>83.16</v>
      </c>
      <c r="DE7" s="24">
        <v>82.06</v>
      </c>
      <c r="DF7" s="24">
        <v>82.26</v>
      </c>
      <c r="DG7" s="24">
        <v>81.33</v>
      </c>
      <c r="DH7" s="24">
        <v>95.82</v>
      </c>
      <c r="DI7" s="24" t="s">
        <v>102</v>
      </c>
      <c r="DJ7" s="24">
        <v>2.36</v>
      </c>
      <c r="DK7" s="24">
        <v>4.6500000000000004</v>
      </c>
      <c r="DL7" s="24">
        <v>6.84</v>
      </c>
      <c r="DM7" s="24">
        <v>9.18</v>
      </c>
      <c r="DN7" s="24" t="s">
        <v>102</v>
      </c>
      <c r="DO7" s="24">
        <v>24.1</v>
      </c>
      <c r="DP7" s="24">
        <v>19.93</v>
      </c>
      <c r="DQ7" s="24">
        <v>21.94</v>
      </c>
      <c r="DR7" s="24">
        <v>22.89</v>
      </c>
      <c r="DS7" s="24">
        <v>39.74</v>
      </c>
      <c r="DT7" s="24" t="s">
        <v>102</v>
      </c>
      <c r="DU7" s="24">
        <v>0</v>
      </c>
      <c r="DV7" s="24">
        <v>0</v>
      </c>
      <c r="DW7" s="24">
        <v>0</v>
      </c>
      <c r="DX7" s="24">
        <v>0</v>
      </c>
      <c r="DY7" s="24" t="s">
        <v>102</v>
      </c>
      <c r="DZ7" s="24">
        <v>0</v>
      </c>
      <c r="EA7" s="24">
        <v>0</v>
      </c>
      <c r="EB7" s="24">
        <v>0</v>
      </c>
      <c r="EC7" s="24">
        <v>0</v>
      </c>
      <c r="ED7" s="24">
        <v>7.62</v>
      </c>
      <c r="EE7" s="24" t="s">
        <v>102</v>
      </c>
      <c r="EF7" s="24">
        <v>0</v>
      </c>
      <c r="EG7" s="24">
        <v>0</v>
      </c>
      <c r="EH7" s="24">
        <v>0</v>
      </c>
      <c r="EI7" s="24">
        <v>0</v>
      </c>
      <c r="EJ7" s="24" t="s">
        <v>102</v>
      </c>
      <c r="EK7" s="24">
        <v>0.1</v>
      </c>
      <c r="EL7" s="24">
        <v>0.32</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宗像美佐枝</cp:lastModifiedBy>
  <cp:lastPrinted>2024-02-02T02:49:45Z</cp:lastPrinted>
  <dcterms:created xsi:type="dcterms:W3CDTF">2023-12-12T00:43:18Z</dcterms:created>
  <dcterms:modified xsi:type="dcterms:W3CDTF">2024-02-02T02:50:53Z</dcterms:modified>
  <cp:category/>
</cp:coreProperties>
</file>