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hcentersv\共有\06建設部\8上下水道課\13下水道経理係\下水道\経営指標・経営比較分析表\R05年度(R4決算)\"/>
    </mc:Choice>
  </mc:AlternateContent>
  <xr:revisionPtr revIDLastSave="0" documentId="13_ncr:1_{3D5873AC-C660-4203-BE38-AECA837470C9}" xr6:coauthVersionLast="47" xr6:coauthVersionMax="47" xr10:uidLastSave="{00000000-0000-0000-0000-000000000000}"/>
  <workbookProtection workbookAlgorithmName="SHA-512" workbookHashValue="+RCu7LczlTyizsXprSfQNfVdnk3SPXtka3WVEWpCmlOMxeAr29Gh/26LdroVe5pbOL4jl0lomwETSlahiotsNw==" workbookSaltValue="yOcb/QXgoQC5YjwxB2d5P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P10" i="4"/>
  <c r="BB8" i="4"/>
  <c r="AT8" i="4"/>
  <c r="W8" i="4"/>
  <c r="P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<sst xmlns="http://schemas.openxmlformats.org/spreadsheetml/2006/main" count="231" uniqueCount="116">
  <si>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</si>
  <si>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</si>
  <si>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</si>
  <si>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</si>
  <si>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</si>
  <si>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</si>
  <si>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</si>
  <si>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</si>
  <si>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</si>
  <si>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</si>
  <si>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</si>
  <si>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</si>
  <si>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</si>
  <si>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</si>
  <si>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</si>
  <si>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</si>
  <si>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</si>
  <si>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</si>
  <si>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</si>
  <si>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</si>
  <si>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</si>
  <si>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</si>
  <si>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</si>
  <si>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</si>
  <si>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</si>
  <si>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</si>
  <si>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</si>
  <si>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</si>
  <si>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</si>
  <si>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</si>
  <si>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</si>
  <si>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</si>
  <si>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</si>
  <si>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</si>
  <si>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</si>
  <si>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</si>
  <si>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</si>
  <si>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</si>
  <si>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</si>
  <si>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</si>
  <si>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</si>
  <si>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</si>
  <si>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</si>
  <si>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</si>
  <si>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</si>
  <si>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</si>
  <si>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</si>
  <si>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</si>
  <si>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</si>
  <si>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</si>
  <si>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</si>
  <si>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</si>
  <si>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</si>
  <si>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</si>
  <si>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</si>
  <si>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</si>
  <si>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</si>
  <si>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</si>
  <si>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</si>
  <si>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</si>
  <si>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</si>
  <si>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</si>
  <si>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</si>
  <si>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</si>
  <si>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</si>
  <si>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</si>
  <si>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</si>
  <si>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</si>
  <si>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</si>
  <si>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</si>
  <si>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</si>
  <si>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</si>
  <si>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</si>
  <si>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</si>
  <si>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</si>
  <si>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</si>
  <si>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</si>
  <si>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</si>
  <si>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</si>
  <si>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</si>
  <si>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</si>
  <si>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</si>
  <si>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</si>
  <si>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</si>
  <si>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</si>
  <si>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</si>
  <si>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</si>
  <si>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</si>
  <si>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</si>
  <si>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</si>
  <si>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</si>
  <si>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</si>
  <si>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</si>
  <si>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</si>
  <si>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</si>
  <si>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</si>
  <si>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</si>
  <si>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</si>
  <si>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</si>
  <si>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</si>
  <si>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</si>
  <si>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</si>
  <si>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</si>
  <si>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</si>
  <si>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</si>
  <si>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</si>
  <si>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</si>
  <si>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</si>
  <si>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</si>
  <si>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</si>
  <si>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</si>
  <si>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</si>
  <si>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</si>
  <si>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平成16年度供用開始のため耐用年数を経過した管渠はないことから、管渠老朽化率・管渠改善率ともに０％です。
　今後の老朽化に備えるため、ストックマネジメントに取組み、予防保全型維持管理を適切に行い、維持管理経費の節減や経費の平準化に努めます。</t>
    <phoneticPr fontId="4"/>
  </si>
  <si>
    <t>　処理区域内の管渠の整備はほぼ完了していますが、人口減少など社会動態の変化に伴う使用料収入の減少が予想されます。
　今後は、健全な下水道事業の運営を継続するため、計画的かつ合理的な経営を行うことにより、経営基盤の強化と財政マネジメントの向上を図ります。</t>
    <phoneticPr fontId="4"/>
  </si>
  <si>
    <t>　収益的支出に対して不足する分は一般会計からの補助金で補填しているため、欠損金はありません。
  企業債残高対事業規模比率は、処理区域内の管渠の整備はほぼ終了していますが、使用料収入の減少により、類似団体の平均値に比べると高い比率となっています。
　水洗化率が低いことに加え、施設の修繕等による経費が増加した年度は汚水処理原価が高くなり、経費回収率が下がっています。
　平成16年に供用開始し、管渠の整備を進めながら接続率の増加についても推進してきましたが、水洗化率は類似団体の平均値に比べると低い状況となっています。
　また、この処理区域は、観光地（温泉）と少子高齢化が進んだ地域であり、景気の変動による有客数や人口減少が営業収益に影響しています。
　今後はさらなる下水道への接続推進を図るとともに、処理場の効率的な汚水処理の実施と維持管理経費の節減を図り、経費の平準化に努めます。</t>
    <rPh sb="380" eb="382">
      <t>ケイヒ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</si>
</sst>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ED-41CD-A58C-555B8715BE2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0.36</c:v>
                </c:pt>
                <c:pt idx="2">
                  <c:v>0.39</c:v>
                </c:pt>
                <c:pt idx="3">
                  <c:v>0.1</c:v>
                </c:pt>
                <c:pt idx="4">
                  <c:v>0.08</c:v>
                </c:pt>
              </c:numCache>
            </c:numRef>
          </c:val>
          <c:smooth val="0"/>
          <c:extLst>
            <c:ext xmlns:c16="http://schemas.microsoft.com/office/drawing/2014/chart" uri="{C3380CC4-5D6E-409C-BE32-E72D297353CC}">
              <c16:uniqueId val="{00000001-78ED-41CD-A58C-555B8715BE2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34.43</c:v>
                </c:pt>
                <c:pt idx="1">
                  <c:v>34.14</c:v>
                </c:pt>
                <c:pt idx="2">
                  <c:v>27.57</c:v>
                </c:pt>
                <c:pt idx="3">
                  <c:v>27.21</c:v>
                </c:pt>
                <c:pt idx="4">
                  <c:v>27.21</c:v>
                </c:pt>
              </c:numCache>
            </c:numRef>
          </c:val>
          <c:extLst>
            <c:ext xmlns:c16="http://schemas.microsoft.com/office/drawing/2014/chart" uri="{C3380CC4-5D6E-409C-BE32-E72D297353CC}">
              <c16:uniqueId val="{00000000-6A51-4022-9ED7-8426DDC06B5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37.46</c:v>
                </c:pt>
                <c:pt idx="1">
                  <c:v>42.47</c:v>
                </c:pt>
                <c:pt idx="2">
                  <c:v>42.4</c:v>
                </c:pt>
                <c:pt idx="3">
                  <c:v>42.28</c:v>
                </c:pt>
                <c:pt idx="4">
                  <c:v>41.06</c:v>
                </c:pt>
              </c:numCache>
            </c:numRef>
          </c:val>
          <c:smooth val="0"/>
          <c:extLst>
            <c:ext xmlns:c16="http://schemas.microsoft.com/office/drawing/2014/chart" uri="{C3380CC4-5D6E-409C-BE32-E72D297353CC}">
              <c16:uniqueId val="{00000001-6A51-4022-9ED7-8426DDC06B5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36.86</c:v>
                </c:pt>
                <c:pt idx="1">
                  <c:v>36.9</c:v>
                </c:pt>
                <c:pt idx="2">
                  <c:v>55.66</c:v>
                </c:pt>
                <c:pt idx="3">
                  <c:v>56.66</c:v>
                </c:pt>
                <c:pt idx="4">
                  <c:v>58.12</c:v>
                </c:pt>
              </c:numCache>
            </c:numRef>
          </c:val>
          <c:extLst>
            <c:ext xmlns:c16="http://schemas.microsoft.com/office/drawing/2014/chart" uri="{C3380CC4-5D6E-409C-BE32-E72D297353CC}">
              <c16:uniqueId val="{00000000-2023-4C86-B692-E755DBDFD14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67.459999999999994</c:v>
                </c:pt>
                <c:pt idx="1">
                  <c:v>83.75</c:v>
                </c:pt>
                <c:pt idx="2">
                  <c:v>84.19</c:v>
                </c:pt>
                <c:pt idx="3">
                  <c:v>84.34</c:v>
                </c:pt>
                <c:pt idx="4">
                  <c:v>84.34</c:v>
                </c:pt>
              </c:numCache>
            </c:numRef>
          </c:val>
          <c:smooth val="0"/>
          <c:extLst>
            <c:ext xmlns:c16="http://schemas.microsoft.com/office/drawing/2014/chart" uri="{C3380CC4-5D6E-409C-BE32-E72D297353CC}">
              <c16:uniqueId val="{00000001-2023-4C86-B692-E755DBDFD14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c:v>
                </c:pt>
                <c:pt idx="1">
                  <c:v>100</c:v>
                </c:pt>
                <c:pt idx="2">
                  <c:v>100.48</c:v>
                </c:pt>
                <c:pt idx="3">
                  <c:v>100</c:v>
                </c:pt>
                <c:pt idx="4">
                  <c:v>100</c:v>
                </c:pt>
              </c:numCache>
            </c:numRef>
          </c:val>
          <c:extLst>
            <c:ext xmlns:c16="http://schemas.microsoft.com/office/drawing/2014/chart" uri="{C3380CC4-5D6E-409C-BE32-E72D297353CC}">
              <c16:uniqueId val="{00000000-177E-4840-91B0-E0AA55A23A1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98.03</c:v>
                </c:pt>
                <c:pt idx="1">
                  <c:v>102.73</c:v>
                </c:pt>
                <c:pt idx="2">
                  <c:v>105.78</c:v>
                </c:pt>
                <c:pt idx="3">
                  <c:v>106.09</c:v>
                </c:pt>
                <c:pt idx="4">
                  <c:v>106.44</c:v>
                </c:pt>
              </c:numCache>
            </c:numRef>
          </c:val>
          <c:smooth val="0"/>
          <c:extLst>
            <c:ext xmlns:c16="http://schemas.microsoft.com/office/drawing/2014/chart" uri="{C3380CC4-5D6E-409C-BE32-E72D297353CC}">
              <c16:uniqueId val="{00000001-177E-4840-91B0-E0AA55A23A1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41.7</c:v>
                </c:pt>
                <c:pt idx="1">
                  <c:v>44.37</c:v>
                </c:pt>
                <c:pt idx="2">
                  <c:v>22.64</c:v>
                </c:pt>
                <c:pt idx="3">
                  <c:v>25.87</c:v>
                </c:pt>
                <c:pt idx="4">
                  <c:v>29.05</c:v>
                </c:pt>
              </c:numCache>
            </c:numRef>
          </c:val>
          <c:extLst>
            <c:ext xmlns:c16="http://schemas.microsoft.com/office/drawing/2014/chart" uri="{C3380CC4-5D6E-409C-BE32-E72D297353CC}">
              <c16:uniqueId val="{00000000-2C2D-4217-B854-F6C3BABFBB3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15.02</c:v>
                </c:pt>
                <c:pt idx="1">
                  <c:v>24.68</c:v>
                </c:pt>
                <c:pt idx="2">
                  <c:v>21.36</c:v>
                </c:pt>
                <c:pt idx="3">
                  <c:v>22.79</c:v>
                </c:pt>
                <c:pt idx="4">
                  <c:v>24.8</c:v>
                </c:pt>
              </c:numCache>
            </c:numRef>
          </c:val>
          <c:smooth val="0"/>
          <c:extLst>
            <c:ext xmlns:c16="http://schemas.microsoft.com/office/drawing/2014/chart" uri="{C3380CC4-5D6E-409C-BE32-E72D297353CC}">
              <c16:uniqueId val="{00000001-2C2D-4217-B854-F6C3BABFBB3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00-41B3-A1EC-D997E48C175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8.6199999999999992</c:v>
                </c:pt>
                <c:pt idx="2">
                  <c:v>0.01</c:v>
                </c:pt>
                <c:pt idx="3">
                  <c:v>0.01</c:v>
                </c:pt>
                <c:pt idx="4">
                  <c:v>0.02</c:v>
                </c:pt>
              </c:numCache>
            </c:numRef>
          </c:val>
          <c:smooth val="0"/>
          <c:extLst>
            <c:ext xmlns:c16="http://schemas.microsoft.com/office/drawing/2014/chart" uri="{C3380CC4-5D6E-409C-BE32-E72D297353CC}">
              <c16:uniqueId val="{00000001-2000-41B3-A1EC-D997E48C175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F0-46A9-9703-F55E6171969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179.15</c:v>
                </c:pt>
                <c:pt idx="1">
                  <c:v>94.97</c:v>
                </c:pt>
                <c:pt idx="2">
                  <c:v>63.96</c:v>
                </c:pt>
                <c:pt idx="3">
                  <c:v>69.42</c:v>
                </c:pt>
                <c:pt idx="4">
                  <c:v>72.86</c:v>
                </c:pt>
              </c:numCache>
            </c:numRef>
          </c:val>
          <c:smooth val="0"/>
          <c:extLst>
            <c:ext xmlns:c16="http://schemas.microsoft.com/office/drawing/2014/chart" uri="{C3380CC4-5D6E-409C-BE32-E72D297353CC}">
              <c16:uniqueId val="{00000001-43F0-46A9-9703-F55E6171969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939.55</c:v>
                </c:pt>
                <c:pt idx="1">
                  <c:v>891.25</c:v>
                </c:pt>
                <c:pt idx="2">
                  <c:v>384.5</c:v>
                </c:pt>
                <c:pt idx="3">
                  <c:v>326.54000000000002</c:v>
                </c:pt>
                <c:pt idx="4">
                  <c:v>388.87</c:v>
                </c:pt>
              </c:numCache>
            </c:numRef>
          </c:val>
          <c:extLst>
            <c:ext xmlns:c16="http://schemas.microsoft.com/office/drawing/2014/chart" uri="{C3380CC4-5D6E-409C-BE32-E72D297353CC}">
              <c16:uniqueId val="{00000000-25EF-44C1-9146-4866F7454E5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131.47999999999999</c:v>
                </c:pt>
                <c:pt idx="1">
                  <c:v>47.72</c:v>
                </c:pt>
                <c:pt idx="2">
                  <c:v>44.24</c:v>
                </c:pt>
                <c:pt idx="3">
                  <c:v>43.07</c:v>
                </c:pt>
                <c:pt idx="4">
                  <c:v>45.42</c:v>
                </c:pt>
              </c:numCache>
            </c:numRef>
          </c:val>
          <c:smooth val="0"/>
          <c:extLst>
            <c:ext xmlns:c16="http://schemas.microsoft.com/office/drawing/2014/chart" uri="{C3380CC4-5D6E-409C-BE32-E72D297353CC}">
              <c16:uniqueId val="{00000001-25EF-44C1-9146-4866F7454E5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3090.96</c:v>
                </c:pt>
                <c:pt idx="1">
                  <c:v>2798.39</c:v>
                </c:pt>
                <c:pt idx="2">
                  <c:v>2947.13</c:v>
                </c:pt>
                <c:pt idx="3">
                  <c:v>3005.38</c:v>
                </c:pt>
                <c:pt idx="4">
                  <c:v>2565.27</c:v>
                </c:pt>
              </c:numCache>
            </c:numRef>
          </c:val>
          <c:extLst>
            <c:ext xmlns:c16="http://schemas.microsoft.com/office/drawing/2014/chart" uri="{C3380CC4-5D6E-409C-BE32-E72D297353CC}">
              <c16:uniqueId val="{00000000-6A83-4905-A943-8C1498E4AE6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1269.1500000000001</c:v>
                </c:pt>
                <c:pt idx="1">
                  <c:v>1206.79</c:v>
                </c:pt>
                <c:pt idx="2">
                  <c:v>1258.43</c:v>
                </c:pt>
                <c:pt idx="3">
                  <c:v>1163.75</c:v>
                </c:pt>
                <c:pt idx="4">
                  <c:v>1195.47</c:v>
                </c:pt>
              </c:numCache>
            </c:numRef>
          </c:val>
          <c:smooth val="0"/>
          <c:extLst>
            <c:ext xmlns:c16="http://schemas.microsoft.com/office/drawing/2014/chart" uri="{C3380CC4-5D6E-409C-BE32-E72D297353CC}">
              <c16:uniqueId val="{00000001-6A83-4905-A943-8C1498E4AE6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26.52</c:v>
                </c:pt>
                <c:pt idx="1">
                  <c:v>37.39</c:v>
                </c:pt>
                <c:pt idx="2">
                  <c:v>26.16</c:v>
                </c:pt>
                <c:pt idx="3">
                  <c:v>22.33</c:v>
                </c:pt>
                <c:pt idx="4">
                  <c:v>28.74</c:v>
                </c:pt>
              </c:numCache>
            </c:numRef>
          </c:val>
          <c:extLst>
            <c:ext xmlns:c16="http://schemas.microsoft.com/office/drawing/2014/chart" uri="{C3380CC4-5D6E-409C-BE32-E72D297353CC}">
              <c16:uniqueId val="{00000000-9EC1-4C4F-B159-59D8783E25B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63.97</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9EC1-4C4F-B159-59D8783E25B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457.39</c:v>
                </c:pt>
                <c:pt idx="1">
                  <c:v>324.67</c:v>
                </c:pt>
                <c:pt idx="2">
                  <c:v>532.05999999999995</c:v>
                </c:pt>
                <c:pt idx="3">
                  <c:v>624.44000000000005</c:v>
                </c:pt>
                <c:pt idx="4">
                  <c:v>479.07</c:v>
                </c:pt>
              </c:numCache>
            </c:numRef>
          </c:val>
          <c:extLst>
            <c:ext xmlns:c16="http://schemas.microsoft.com/office/drawing/2014/chart" uri="{C3380CC4-5D6E-409C-BE32-E72D297353CC}">
              <c16:uniqueId val="{00000000-AAD0-430C-9A88-41E02FF651E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256.82</c:v>
                </c:pt>
                <c:pt idx="1">
                  <c:v>228.47</c:v>
                </c:pt>
                <c:pt idx="2">
                  <c:v>224.88</c:v>
                </c:pt>
                <c:pt idx="3">
                  <c:v>228.64</c:v>
                </c:pt>
                <c:pt idx="4">
                  <c:v>239.46</c:v>
                </c:pt>
              </c:numCache>
            </c:numRef>
          </c:val>
          <c:smooth val="0"/>
          <c:extLst>
            <c:ext xmlns:c16="http://schemas.microsoft.com/office/drawing/2014/chart" uri="{C3380CC4-5D6E-409C-BE32-E72D297353CC}">
              <c16:uniqueId val="{00000001-AAD0-430C-9A88-41E02FF651E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6"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二本松市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D2</v>
      </c>
      <c r="X8" s="35"/>
      <c r="Y8" s="35"/>
      <c r="Z8" s="35"/>
      <c r="AA8" s="35"/>
      <c r="AB8" s="35"/>
      <c r="AC8" s="35"/>
      <c r="AD8" s="36" t="str">
        <f>データ!$M$6</f>
        <v>非設置</v>
      </c>
      <c r="AE8" s="36"/>
      <c r="AF8" s="36"/>
      <c r="AG8" s="36"/>
      <c r="AH8" s="36"/>
      <c r="AI8" s="36"/>
      <c r="AJ8" s="36"/>
      <c r="AK8" s="3"/>
      <c r="AL8" s="37">
        <f>データ!S6</f>
        <v>52162</v>
      </c>
      <c r="AM8" s="37"/>
      <c r="AN8" s="37"/>
      <c r="AO8" s="37"/>
      <c r="AP8" s="37"/>
      <c r="AQ8" s="37"/>
      <c r="AR8" s="37"/>
      <c r="AS8" s="37"/>
      <c r="AT8" s="38">
        <f>データ!T6</f>
        <v>344.42</v>
      </c>
      <c r="AU8" s="38"/>
      <c r="AV8" s="38"/>
      <c r="AW8" s="38"/>
      <c r="AX8" s="38"/>
      <c r="AY8" s="38"/>
      <c r="AZ8" s="38"/>
      <c r="BA8" s="38"/>
      <c r="BB8" s="38">
        <f>データ!U6</f>
        <v>151.44999999999999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77.739999999999995</v>
      </c>
      <c r="J10" s="38"/>
      <c r="K10" s="38"/>
      <c r="L10" s="38"/>
      <c r="M10" s="38"/>
      <c r="N10" s="38"/>
      <c r="O10" s="38"/>
      <c r="P10" s="38">
        <f>データ!P6</f>
        <v>3.03</v>
      </c>
      <c r="Q10" s="38"/>
      <c r="R10" s="38"/>
      <c r="S10" s="38"/>
      <c r="T10" s="38"/>
      <c r="U10" s="38"/>
      <c r="V10" s="38"/>
      <c r="W10" s="38">
        <f>データ!Q6</f>
        <v>109.48</v>
      </c>
      <c r="X10" s="38"/>
      <c r="Y10" s="38"/>
      <c r="Z10" s="38"/>
      <c r="AA10" s="38"/>
      <c r="AB10" s="38"/>
      <c r="AC10" s="38"/>
      <c r="AD10" s="37">
        <f>データ!R6</f>
        <v>2090</v>
      </c>
      <c r="AE10" s="37"/>
      <c r="AF10" s="37"/>
      <c r="AG10" s="37"/>
      <c r="AH10" s="37"/>
      <c r="AI10" s="37"/>
      <c r="AJ10" s="37"/>
      <c r="AK10" s="2"/>
      <c r="AL10" s="37">
        <f>データ!V6</f>
        <v>1571</v>
      </c>
      <c r="AM10" s="37"/>
      <c r="AN10" s="37"/>
      <c r="AO10" s="37"/>
      <c r="AP10" s="37"/>
      <c r="AQ10" s="37"/>
      <c r="AR10" s="37"/>
      <c r="AS10" s="37"/>
      <c r="AT10" s="38">
        <f>データ!W6</f>
        <v>1.0900000000000001</v>
      </c>
      <c r="AU10" s="38"/>
      <c r="AV10" s="38"/>
      <c r="AW10" s="38"/>
      <c r="AX10" s="38"/>
      <c r="AY10" s="38"/>
      <c r="AZ10" s="38"/>
      <c r="BA10" s="38"/>
      <c r="BB10" s="38">
        <f>データ!X6</f>
        <v>1441.28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89s5y4cMEzV6Anq91rtnuTAmvEq+6RzqIrN+idBJvsy9UQWG/d/J45jWl9xDpgD3yffU7Yd9YtHoIM/JxrpHiQ==" saltValue="JwvB6vU48Uk3qIA2UYclp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72109</v>
      </c>
      <c r="D6" s="19">
        <f t="shared" si="3"/>
        <v>46</v>
      </c>
      <c r="E6" s="19">
        <f t="shared" si="3"/>
        <v>17</v>
      </c>
      <c r="F6" s="19">
        <f t="shared" si="3"/>
        <v>4</v>
      </c>
      <c r="G6" s="19">
        <f t="shared" si="3"/>
        <v>0</v>
      </c>
      <c r="H6" s="19" t="str">
        <f t="shared" si="3"/>
        <v>福島県　二本松市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77.739999999999995</v>
      </c>
      <c r="P6" s="20">
        <f t="shared" si="3"/>
        <v>3.03</v>
      </c>
      <c r="Q6" s="20">
        <f t="shared" si="3"/>
        <v>109.48</v>
      </c>
      <c r="R6" s="20">
        <f t="shared" si="3"/>
        <v>2090</v>
      </c>
      <c r="S6" s="20">
        <f t="shared" si="3"/>
        <v>52162</v>
      </c>
      <c r="T6" s="20">
        <f t="shared" si="3"/>
        <v>344.42</v>
      </c>
      <c r="U6" s="20">
        <f t="shared" si="3"/>
        <v>151.44999999999999</v>
      </c>
      <c r="V6" s="20">
        <f t="shared" si="3"/>
        <v>1571</v>
      </c>
      <c r="W6" s="20">
        <f t="shared" si="3"/>
        <v>1.0900000000000001</v>
      </c>
      <c r="X6" s="20">
        <f t="shared" si="3"/>
        <v>1441.28</v>
      </c>
      <c r="Y6" s="21">
        <f>IF(Y7="",NA(),Y7)</f>
        <v>100</v>
      </c>
      <c r="Z6" s="21">
        <f t="shared" ref="Z6:AH6" si="4">IF(Z7="",NA(),Z7)</f>
        <v>100</v>
      </c>
      <c r="AA6" s="21">
        <f t="shared" si="4"/>
        <v>100.48</v>
      </c>
      <c r="AB6" s="21">
        <f t="shared" si="4"/>
        <v>100</v>
      </c>
      <c r="AC6" s="21">
        <f t="shared" si="4"/>
        <v>100</v>
      </c>
      <c r="AD6" s="21">
        <f t="shared" si="4"/>
        <v>98.03</v>
      </c>
      <c r="AE6" s="21">
        <f t="shared" si="4"/>
        <v>102.73</v>
      </c>
      <c r="AF6" s="21">
        <f t="shared" si="4"/>
        <v>105.78</v>
      </c>
      <c r="AG6" s="21">
        <f t="shared" si="4"/>
        <v>106.09</v>
      </c>
      <c r="AH6" s="21">
        <f t="shared" si="4"/>
        <v>106.44</v>
      </c>
      <c r="AI6" s="20" t="str">
        <f>IF(AI7="","",IF(AI7="-","【-】","【"&amp;SUBSTITUTE(TEXT(AI7,"#,##0.00"),"-","△")&amp;"】"))</f>
        <v>【104.54】</v>
      </c>
      <c r="AJ6" s="20">
        <f>IF(AJ7="",NA(),AJ7)</f>
        <v>0</v>
      </c>
      <c r="AK6" s="20">
        <f t="shared" ref="AK6:AS6" si="5">IF(AK7="",NA(),AK7)</f>
        <v>0</v>
      </c>
      <c r="AL6" s="20">
        <f t="shared" si="5"/>
        <v>0</v>
      </c>
      <c r="AM6" s="20">
        <f t="shared" si="5"/>
        <v>0</v>
      </c>
      <c r="AN6" s="20">
        <f t="shared" si="5"/>
        <v>0</v>
      </c>
      <c r="AO6" s="21">
        <f t="shared" si="5"/>
        <v>179.15</v>
      </c>
      <c r="AP6" s="21">
        <f t="shared" si="5"/>
        <v>94.97</v>
      </c>
      <c r="AQ6" s="21">
        <f t="shared" si="5"/>
        <v>63.96</v>
      </c>
      <c r="AR6" s="21">
        <f t="shared" si="5"/>
        <v>69.42</v>
      </c>
      <c r="AS6" s="21">
        <f t="shared" si="5"/>
        <v>72.86</v>
      </c>
      <c r="AT6" s="20" t="str">
        <f>IF(AT7="","",IF(AT7="-","【-】","【"&amp;SUBSTITUTE(TEXT(AT7,"#,##0.00"),"-","△")&amp;"】"))</f>
        <v>【65.93】</v>
      </c>
      <c r="AU6" s="21">
        <f>IF(AU7="",NA(),AU7)</f>
        <v>939.55</v>
      </c>
      <c r="AV6" s="21">
        <f t="shared" ref="AV6:BD6" si="6">IF(AV7="",NA(),AV7)</f>
        <v>891.25</v>
      </c>
      <c r="AW6" s="21">
        <f t="shared" si="6"/>
        <v>384.5</v>
      </c>
      <c r="AX6" s="21">
        <f t="shared" si="6"/>
        <v>326.54000000000002</v>
      </c>
      <c r="AY6" s="21">
        <f t="shared" si="6"/>
        <v>388.87</v>
      </c>
      <c r="AZ6" s="21">
        <f t="shared" si="6"/>
        <v>131.47999999999999</v>
      </c>
      <c r="BA6" s="21">
        <f t="shared" si="6"/>
        <v>47.72</v>
      </c>
      <c r="BB6" s="21">
        <f t="shared" si="6"/>
        <v>44.24</v>
      </c>
      <c r="BC6" s="21">
        <f t="shared" si="6"/>
        <v>43.07</v>
      </c>
      <c r="BD6" s="21">
        <f t="shared" si="6"/>
        <v>45.42</v>
      </c>
      <c r="BE6" s="20" t="str">
        <f>IF(BE7="","",IF(BE7="-","【-】","【"&amp;SUBSTITUTE(TEXT(BE7,"#,##0.00"),"-","△")&amp;"】"))</f>
        <v>【44.25】</v>
      </c>
      <c r="BF6" s="21">
        <f>IF(BF7="",NA(),BF7)</f>
        <v>3090.96</v>
      </c>
      <c r="BG6" s="21">
        <f t="shared" ref="BG6:BO6" si="7">IF(BG7="",NA(),BG7)</f>
        <v>2798.39</v>
      </c>
      <c r="BH6" s="21">
        <f t="shared" si="7"/>
        <v>2947.13</v>
      </c>
      <c r="BI6" s="21">
        <f t="shared" si="7"/>
        <v>3005.38</v>
      </c>
      <c r="BJ6" s="21">
        <f t="shared" si="7"/>
        <v>2565.27</v>
      </c>
      <c r="BK6" s="21">
        <f t="shared" si="7"/>
        <v>1269.1500000000001</v>
      </c>
      <c r="BL6" s="21">
        <f t="shared" si="7"/>
        <v>1206.79</v>
      </c>
      <c r="BM6" s="21">
        <f t="shared" si="7"/>
        <v>1258.43</v>
      </c>
      <c r="BN6" s="21">
        <f t="shared" si="7"/>
        <v>1163.75</v>
      </c>
      <c r="BO6" s="21">
        <f t="shared" si="7"/>
        <v>1195.47</v>
      </c>
      <c r="BP6" s="20" t="str">
        <f>IF(BP7="","",IF(BP7="-","【-】","【"&amp;SUBSTITUTE(TEXT(BP7,"#,##0.00"),"-","△")&amp;"】"))</f>
        <v>【1,182.11】</v>
      </c>
      <c r="BQ6" s="21">
        <f>IF(BQ7="",NA(),BQ7)</f>
        <v>26.52</v>
      </c>
      <c r="BR6" s="21">
        <f t="shared" ref="BR6:BZ6" si="8">IF(BR7="",NA(),BR7)</f>
        <v>37.39</v>
      </c>
      <c r="BS6" s="21">
        <f t="shared" si="8"/>
        <v>26.16</v>
      </c>
      <c r="BT6" s="21">
        <f t="shared" si="8"/>
        <v>22.33</v>
      </c>
      <c r="BU6" s="21">
        <f t="shared" si="8"/>
        <v>28.74</v>
      </c>
      <c r="BV6" s="21">
        <f t="shared" si="8"/>
        <v>63.97</v>
      </c>
      <c r="BW6" s="21">
        <f t="shared" si="8"/>
        <v>71.84</v>
      </c>
      <c r="BX6" s="21">
        <f t="shared" si="8"/>
        <v>73.36</v>
      </c>
      <c r="BY6" s="21">
        <f t="shared" si="8"/>
        <v>72.599999999999994</v>
      </c>
      <c r="BZ6" s="21">
        <f t="shared" si="8"/>
        <v>69.430000000000007</v>
      </c>
      <c r="CA6" s="20" t="str">
        <f>IF(CA7="","",IF(CA7="-","【-】","【"&amp;SUBSTITUTE(TEXT(CA7,"#,##0.00"),"-","△")&amp;"】"))</f>
        <v>【73.78】</v>
      </c>
      <c r="CB6" s="21">
        <f>IF(CB7="",NA(),CB7)</f>
        <v>457.39</v>
      </c>
      <c r="CC6" s="21">
        <f t="shared" ref="CC6:CK6" si="9">IF(CC7="",NA(),CC7)</f>
        <v>324.67</v>
      </c>
      <c r="CD6" s="21">
        <f t="shared" si="9"/>
        <v>532.05999999999995</v>
      </c>
      <c r="CE6" s="21">
        <f t="shared" si="9"/>
        <v>624.44000000000005</v>
      </c>
      <c r="CF6" s="21">
        <f t="shared" si="9"/>
        <v>479.07</v>
      </c>
      <c r="CG6" s="21">
        <f t="shared" si="9"/>
        <v>256.82</v>
      </c>
      <c r="CH6" s="21">
        <f t="shared" si="9"/>
        <v>228.47</v>
      </c>
      <c r="CI6" s="21">
        <f t="shared" si="9"/>
        <v>224.88</v>
      </c>
      <c r="CJ6" s="21">
        <f t="shared" si="9"/>
        <v>228.64</v>
      </c>
      <c r="CK6" s="21">
        <f t="shared" si="9"/>
        <v>239.46</v>
      </c>
      <c r="CL6" s="20" t="str">
        <f>IF(CL7="","",IF(CL7="-","【-】","【"&amp;SUBSTITUTE(TEXT(CL7,"#,##0.00"),"-","△")&amp;"】"))</f>
        <v>【220.62】</v>
      </c>
      <c r="CM6" s="21">
        <f>IF(CM7="",NA(),CM7)</f>
        <v>34.43</v>
      </c>
      <c r="CN6" s="21">
        <f t="shared" ref="CN6:CV6" si="10">IF(CN7="",NA(),CN7)</f>
        <v>34.14</v>
      </c>
      <c r="CO6" s="21">
        <f t="shared" si="10"/>
        <v>27.57</v>
      </c>
      <c r="CP6" s="21">
        <f t="shared" si="10"/>
        <v>27.21</v>
      </c>
      <c r="CQ6" s="21">
        <f t="shared" si="10"/>
        <v>27.21</v>
      </c>
      <c r="CR6" s="21">
        <f t="shared" si="10"/>
        <v>37.46</v>
      </c>
      <c r="CS6" s="21">
        <f t="shared" si="10"/>
        <v>42.47</v>
      </c>
      <c r="CT6" s="21">
        <f t="shared" si="10"/>
        <v>42.4</v>
      </c>
      <c r="CU6" s="21">
        <f t="shared" si="10"/>
        <v>42.28</v>
      </c>
      <c r="CV6" s="21">
        <f t="shared" si="10"/>
        <v>41.06</v>
      </c>
      <c r="CW6" s="20" t="str">
        <f>IF(CW7="","",IF(CW7="-","【-】","【"&amp;SUBSTITUTE(TEXT(CW7,"#,##0.00"),"-","△")&amp;"】"))</f>
        <v>【42.22】</v>
      </c>
      <c r="CX6" s="21">
        <f>IF(CX7="",NA(),CX7)</f>
        <v>36.86</v>
      </c>
      <c r="CY6" s="21">
        <f t="shared" ref="CY6:DG6" si="11">IF(CY7="",NA(),CY7)</f>
        <v>36.9</v>
      </c>
      <c r="CZ6" s="21">
        <f t="shared" si="11"/>
        <v>55.66</v>
      </c>
      <c r="DA6" s="21">
        <f t="shared" si="11"/>
        <v>56.66</v>
      </c>
      <c r="DB6" s="21">
        <f t="shared" si="11"/>
        <v>58.12</v>
      </c>
      <c r="DC6" s="21">
        <f t="shared" si="11"/>
        <v>67.459999999999994</v>
      </c>
      <c r="DD6" s="21">
        <f t="shared" si="11"/>
        <v>83.75</v>
      </c>
      <c r="DE6" s="21">
        <f t="shared" si="11"/>
        <v>84.19</v>
      </c>
      <c r="DF6" s="21">
        <f t="shared" si="11"/>
        <v>84.34</v>
      </c>
      <c r="DG6" s="21">
        <f t="shared" si="11"/>
        <v>84.34</v>
      </c>
      <c r="DH6" s="20" t="str">
        <f>IF(DH7="","",IF(DH7="-","【-】","【"&amp;SUBSTITUTE(TEXT(DH7,"#,##0.00"),"-","△")&amp;"】"))</f>
        <v>【85.67】</v>
      </c>
      <c r="DI6" s="21">
        <f>IF(DI7="",NA(),DI7)</f>
        <v>41.7</v>
      </c>
      <c r="DJ6" s="21">
        <f t="shared" ref="DJ6:DR6" si="12">IF(DJ7="",NA(),DJ7)</f>
        <v>44.37</v>
      </c>
      <c r="DK6" s="21">
        <f t="shared" si="12"/>
        <v>22.64</v>
      </c>
      <c r="DL6" s="21">
        <f t="shared" si="12"/>
        <v>25.87</v>
      </c>
      <c r="DM6" s="21">
        <f t="shared" si="12"/>
        <v>29.05</v>
      </c>
      <c r="DN6" s="21">
        <f t="shared" si="12"/>
        <v>15.02</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0">
        <f t="shared" si="13"/>
        <v>0</v>
      </c>
      <c r="DZ6" s="21">
        <f t="shared" si="13"/>
        <v>8.6199999999999992</v>
      </c>
      <c r="EA6" s="21">
        <f t="shared" si="13"/>
        <v>0.01</v>
      </c>
      <c r="EB6" s="21">
        <f t="shared" si="13"/>
        <v>0.01</v>
      </c>
      <c r="EC6" s="21">
        <f t="shared" si="13"/>
        <v>0.02</v>
      </c>
      <c r="ED6" s="20" t="str">
        <f>IF(ED7="","",IF(ED7="-","【-】","【"&amp;SUBSTITUTE(TEXT(ED7,"#,##0.00"),"-","△")&amp;"】"))</f>
        <v>【0.03】</v>
      </c>
      <c r="EE6" s="20">
        <f>IF(EE7="",NA(),EE7)</f>
        <v>0</v>
      </c>
      <c r="EF6" s="20">
        <f t="shared" ref="EF6:EN6" si="14">IF(EF7="",NA(),EF7)</f>
        <v>0</v>
      </c>
      <c r="EG6" s="20">
        <f t="shared" si="14"/>
        <v>0</v>
      </c>
      <c r="EH6" s="20">
        <f t="shared" si="14"/>
        <v>0</v>
      </c>
      <c r="EI6" s="20">
        <f t="shared" si="14"/>
        <v>0</v>
      </c>
      <c r="EJ6" s="21">
        <f t="shared" si="14"/>
        <v>0.09</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72109</v>
      </c>
      <c r="D7" s="23">
        <v>46</v>
      </c>
      <c r="E7" s="23">
        <v>17</v>
      </c>
      <c r="F7" s="23">
        <v>4</v>
      </c>
      <c r="G7" s="23">
        <v>0</v>
      </c>
      <c r="H7" s="23" t="s">
        <v>95</v>
      </c>
      <c r="I7" s="23" t="s">
        <v>96</v>
      </c>
      <c r="J7" s="23" t="s">
        <v>97</v>
      </c>
      <c r="K7" s="23" t="s">
        <v>98</v>
      </c>
      <c r="L7" s="23" t="s">
        <v>99</v>
      </c>
      <c r="M7" s="23" t="s">
        <v>100</v>
      </c>
      <c r="N7" s="24" t="s">
        <v>101</v>
      </c>
      <c r="O7" s="24">
        <v>77.739999999999995</v>
      </c>
      <c r="P7" s="24">
        <v>3.03</v>
      </c>
      <c r="Q7" s="24">
        <v>109.48</v>
      </c>
      <c r="R7" s="24">
        <v>2090</v>
      </c>
      <c r="S7" s="24">
        <v>52162</v>
      </c>
      <c r="T7" s="24">
        <v>344.42</v>
      </c>
      <c r="U7" s="24">
        <v>151.44999999999999</v>
      </c>
      <c r="V7" s="24">
        <v>1571</v>
      </c>
      <c r="W7" s="24">
        <v>1.0900000000000001</v>
      </c>
      <c r="X7" s="24">
        <v>1441.28</v>
      </c>
      <c r="Y7" s="24">
        <v>100</v>
      </c>
      <c r="Z7" s="24">
        <v>100</v>
      </c>
      <c r="AA7" s="24">
        <v>100.48</v>
      </c>
      <c r="AB7" s="24">
        <v>100</v>
      </c>
      <c r="AC7" s="24">
        <v>100</v>
      </c>
      <c r="AD7" s="24">
        <v>98.03</v>
      </c>
      <c r="AE7" s="24">
        <v>102.73</v>
      </c>
      <c r="AF7" s="24">
        <v>105.78</v>
      </c>
      <c r="AG7" s="24">
        <v>106.09</v>
      </c>
      <c r="AH7" s="24">
        <v>106.44</v>
      </c>
      <c r="AI7" s="24">
        <v>104.54</v>
      </c>
      <c r="AJ7" s="24">
        <v>0</v>
      </c>
      <c r="AK7" s="24">
        <v>0</v>
      </c>
      <c r="AL7" s="24">
        <v>0</v>
      </c>
      <c r="AM7" s="24">
        <v>0</v>
      </c>
      <c r="AN7" s="24">
        <v>0</v>
      </c>
      <c r="AO7" s="24">
        <v>179.15</v>
      </c>
      <c r="AP7" s="24">
        <v>94.97</v>
      </c>
      <c r="AQ7" s="24">
        <v>63.96</v>
      </c>
      <c r="AR7" s="24">
        <v>69.42</v>
      </c>
      <c r="AS7" s="24">
        <v>72.86</v>
      </c>
      <c r="AT7" s="24">
        <v>65.930000000000007</v>
      </c>
      <c r="AU7" s="24">
        <v>939.55</v>
      </c>
      <c r="AV7" s="24">
        <v>891.25</v>
      </c>
      <c r="AW7" s="24">
        <v>384.5</v>
      </c>
      <c r="AX7" s="24">
        <v>326.54000000000002</v>
      </c>
      <c r="AY7" s="24">
        <v>388.87</v>
      </c>
      <c r="AZ7" s="24">
        <v>131.47999999999999</v>
      </c>
      <c r="BA7" s="24">
        <v>47.72</v>
      </c>
      <c r="BB7" s="24">
        <v>44.24</v>
      </c>
      <c r="BC7" s="24">
        <v>43.07</v>
      </c>
      <c r="BD7" s="24">
        <v>45.42</v>
      </c>
      <c r="BE7" s="24">
        <v>44.25</v>
      </c>
      <c r="BF7" s="24">
        <v>3090.96</v>
      </c>
      <c r="BG7" s="24">
        <v>2798.39</v>
      </c>
      <c r="BH7" s="24">
        <v>2947.13</v>
      </c>
      <c r="BI7" s="24">
        <v>3005.38</v>
      </c>
      <c r="BJ7" s="24">
        <v>2565.27</v>
      </c>
      <c r="BK7" s="24">
        <v>1269.1500000000001</v>
      </c>
      <c r="BL7" s="24">
        <v>1206.79</v>
      </c>
      <c r="BM7" s="24">
        <v>1258.43</v>
      </c>
      <c r="BN7" s="24">
        <v>1163.75</v>
      </c>
      <c r="BO7" s="24">
        <v>1195.47</v>
      </c>
      <c r="BP7" s="24">
        <v>1182.1099999999999</v>
      </c>
      <c r="BQ7" s="24">
        <v>26.52</v>
      </c>
      <c r="BR7" s="24">
        <v>37.39</v>
      </c>
      <c r="BS7" s="24">
        <v>26.16</v>
      </c>
      <c r="BT7" s="24">
        <v>22.33</v>
      </c>
      <c r="BU7" s="24">
        <v>28.74</v>
      </c>
      <c r="BV7" s="24">
        <v>63.97</v>
      </c>
      <c r="BW7" s="24">
        <v>71.84</v>
      </c>
      <c r="BX7" s="24">
        <v>73.36</v>
      </c>
      <c r="BY7" s="24">
        <v>72.599999999999994</v>
      </c>
      <c r="BZ7" s="24">
        <v>69.430000000000007</v>
      </c>
      <c r="CA7" s="24">
        <v>73.78</v>
      </c>
      <c r="CB7" s="24">
        <v>457.39</v>
      </c>
      <c r="CC7" s="24">
        <v>324.67</v>
      </c>
      <c r="CD7" s="24">
        <v>532.05999999999995</v>
      </c>
      <c r="CE7" s="24">
        <v>624.44000000000005</v>
      </c>
      <c r="CF7" s="24">
        <v>479.07</v>
      </c>
      <c r="CG7" s="24">
        <v>256.82</v>
      </c>
      <c r="CH7" s="24">
        <v>228.47</v>
      </c>
      <c r="CI7" s="24">
        <v>224.88</v>
      </c>
      <c r="CJ7" s="24">
        <v>228.64</v>
      </c>
      <c r="CK7" s="24">
        <v>239.46</v>
      </c>
      <c r="CL7" s="24">
        <v>220.62</v>
      </c>
      <c r="CM7" s="24">
        <v>34.43</v>
      </c>
      <c r="CN7" s="24">
        <v>34.14</v>
      </c>
      <c r="CO7" s="24">
        <v>27.57</v>
      </c>
      <c r="CP7" s="24">
        <v>27.21</v>
      </c>
      <c r="CQ7" s="24">
        <v>27.21</v>
      </c>
      <c r="CR7" s="24">
        <v>37.46</v>
      </c>
      <c r="CS7" s="24">
        <v>42.47</v>
      </c>
      <c r="CT7" s="24">
        <v>42.4</v>
      </c>
      <c r="CU7" s="24">
        <v>42.28</v>
      </c>
      <c r="CV7" s="24">
        <v>41.06</v>
      </c>
      <c r="CW7" s="24">
        <v>42.22</v>
      </c>
      <c r="CX7" s="24">
        <v>36.86</v>
      </c>
      <c r="CY7" s="24">
        <v>36.9</v>
      </c>
      <c r="CZ7" s="24">
        <v>55.66</v>
      </c>
      <c r="DA7" s="24">
        <v>56.66</v>
      </c>
      <c r="DB7" s="24">
        <v>58.12</v>
      </c>
      <c r="DC7" s="24">
        <v>67.459999999999994</v>
      </c>
      <c r="DD7" s="24">
        <v>83.75</v>
      </c>
      <c r="DE7" s="24">
        <v>84.19</v>
      </c>
      <c r="DF7" s="24">
        <v>84.34</v>
      </c>
      <c r="DG7" s="24">
        <v>84.34</v>
      </c>
      <c r="DH7" s="24">
        <v>85.67</v>
      </c>
      <c r="DI7" s="24">
        <v>41.7</v>
      </c>
      <c r="DJ7" s="24">
        <v>44.37</v>
      </c>
      <c r="DK7" s="24">
        <v>22.64</v>
      </c>
      <c r="DL7" s="24">
        <v>25.87</v>
      </c>
      <c r="DM7" s="24">
        <v>29.05</v>
      </c>
      <c r="DN7" s="24">
        <v>15.02</v>
      </c>
      <c r="DO7" s="24">
        <v>24.68</v>
      </c>
      <c r="DP7" s="24">
        <v>21.36</v>
      </c>
      <c r="DQ7" s="24">
        <v>22.79</v>
      </c>
      <c r="DR7" s="24">
        <v>24.8</v>
      </c>
      <c r="DS7" s="24">
        <v>28</v>
      </c>
      <c r="DT7" s="24">
        <v>0</v>
      </c>
      <c r="DU7" s="24">
        <v>0</v>
      </c>
      <c r="DV7" s="24">
        <v>0</v>
      </c>
      <c r="DW7" s="24">
        <v>0</v>
      </c>
      <c r="DX7" s="24">
        <v>0</v>
      </c>
      <c r="DY7" s="24">
        <v>0</v>
      </c>
      <c r="DZ7" s="24">
        <v>8.6199999999999992</v>
      </c>
      <c r="EA7" s="24">
        <v>0.01</v>
      </c>
      <c r="EB7" s="24">
        <v>0.01</v>
      </c>
      <c r="EC7" s="24">
        <v>0.02</v>
      </c>
      <c r="ED7" s="24">
        <v>0.03</v>
      </c>
      <c r="EE7" s="24">
        <v>0</v>
      </c>
      <c r="EF7" s="24">
        <v>0</v>
      </c>
      <c r="EG7" s="24">
        <v>0</v>
      </c>
      <c r="EH7" s="24">
        <v>0</v>
      </c>
      <c r="EI7" s="24">
        <v>0</v>
      </c>
      <c r="EJ7" s="24">
        <v>0.09</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2024-01-30T00:52:00Z</cp:lastPrinted>
  <dcterms:created xsi:type="dcterms:W3CDTF">2023-12-12T00:54:14Z</dcterms:created>
  <dcterms:modified xsi:type="dcterms:W3CDTF">2024-01-30T23:42:02Z</dcterms:modified>
  <cp:category/>
</cp:coreProperties>
</file>