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5年度(R4決算)\"/>
    </mc:Choice>
  </mc:AlternateContent>
  <xr:revisionPtr revIDLastSave="0" documentId="13_ncr:1_{6FDA95DE-8043-4A11-A7B6-9F8A2E5536A0}" xr6:coauthVersionLast="47" xr6:coauthVersionMax="47" xr10:uidLastSave="{00000000-0000-0000-0000-000000000000}"/>
  <workbookProtection workbookAlgorithmName="SHA-512" workbookHashValue="aW5/6XMe2lgkFjOSw6RhhQ2Qpsg6Z1GdFcPf4cSl8ar+/uGhKpEc/7ZcjvEKDqSJ649kt8++CKqtk85VcHHfpA==" workbookSaltValue="5MDa8NFIJuEH0NEksm7YL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O6" i="5"/>
  <c r="I10" i="4" s="1"/>
  <c r="N6" i="5"/>
  <c r="B10" i="4" s="1"/>
  <c r="M6" i="5"/>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E85" i="4"/>
  <c r="AT10" i="4"/>
  <c r="W10" i="4"/>
  <c r="P10" i="4"/>
  <c r="BB8" i="4"/>
  <c r="AL8" i="4"/>
  <c r="AD8" i="4"/>
  <c r="P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<sst xmlns="http://schemas.openxmlformats.org/spreadsheetml/2006/main" count="236" uniqueCount="116">
  <si>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</si>
  <si>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</si>
  <si>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</si>
  <si>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</si>
  <si>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</si>
  <si>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</si>
  <si>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</si>
  <si>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</si>
  <si>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</si>
  <si>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</si>
  <si>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</si>
  <si>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</si>
  <si>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</si>
  <si>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</si>
  <si>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</si>
  <si>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</si>
  <si>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</si>
  <si>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</si>
  <si>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</si>
  <si>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</si>
  <si>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</si>
  <si>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</si>
  <si>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</si>
  <si>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</si>
  <si>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</si>
  <si>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</si>
  <si>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</si>
  <si>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</si>
  <si>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</si>
  <si>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</si>
  <si>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</si>
  <si>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</si>
  <si>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</si>
  <si>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</si>
  <si>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</si>
  <si>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</si>
  <si>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</si>
  <si>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</si>
  <si>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</si>
  <si>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</si>
  <si>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</si>
  <si>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</si>
  <si>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</si>
  <si>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</si>
  <si>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</si>
  <si>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</si>
  <si>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</si>
  <si>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</si>
  <si>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</si>
  <si>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</si>
  <si>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</si>
  <si>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</si>
  <si>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</si>
  <si>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</si>
  <si>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</si>
  <si>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</si>
  <si>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</si>
  <si>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</si>
  <si>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</si>
  <si>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</si>
  <si>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</si>
  <si>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</si>
  <si>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</si>
  <si>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</si>
  <si>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</si>
  <si>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</si>
  <si>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</si>
  <si>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</si>
  <si>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</si>
  <si>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</si>
  <si>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</si>
  <si>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</si>
  <si>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</si>
  <si>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</si>
  <si>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</si>
  <si>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</si>
  <si>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</si>
  <si>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</si>
  <si>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</si>
  <si>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</si>
  <si>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</si>
  <si>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</si>
  <si>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</si>
  <si>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</si>
  <si>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</si>
  <si>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</si>
  <si>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</si>
  <si>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</si>
  <si>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</si>
  <si>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</si>
  <si>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</si>
  <si>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</si>
  <si>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</si>
  <si>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</si>
  <si>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</si>
  <si>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</si>
  <si>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</si>
  <si>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</si>
  <si>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</si>
  <si>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</si>
  <si>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</si>
  <si>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</si>
  <si>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</si>
  <si>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</si>
  <si>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</si>
  <si>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</si>
  <si>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</si>
  <si>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</si>
  <si>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</si>
  <si>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</si>
  <si>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</si>
  <si>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</si>
  <si>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</si>
  <si>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平成10年度供用開始のため耐用年数を経過した管渠はないことから、管渠老朽化率・管渠改善率ともに０％です。
　今後の老朽化に備えるため、ストックマネジメントに取組み、予防保全型維持管理を適切に行い、維持管理経費の節減や経費の平準化に努めます。</t>
    <phoneticPr fontId="4"/>
  </si>
  <si>
    <t>　処理区域内の管渠の整備はほぼ完了に近い状況となっていますが、人口減少など社会動態の変化に伴う使用料収入の減少が予想されます。
　今後は、健全な下水道事業の運営を継続するため、計画的かつ合理的な経営を行うことにより、経営基盤の強化と財政マネジメントの向上を図ります。</t>
    <phoneticPr fontId="4"/>
  </si>
  <si>
    <t>　経常収支比率については、使用料収入及び一般会計繰入金等の収益で維持管理費及び支払利息等の費用を賄うとともに、収益の一部を特別利益として計上しており類似団体の指標を下回っています。
　企業債残高対事業規模比率は類似団体の平均値に比べると高い比率となっていますが、処理区域内の管渠の整備はほぼ終了に近い状態のため、比率は年々下がっています。
　水洗化率は徐々に伸びてはいますが、経費回収率の改善までには至っておりません。
　平成10年に供用開始し、管渠の整備を進めながら接続率の増加についても推進してきましたが、今後も下水道への接続推進、効率的な汚水処理の実施と維持管理経費の節減に努めます。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</si>
</sst>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85-4D84-8162-735DD6AD12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AB85-4D84-8162-735DD6AD12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16-445B-8FDE-5BDCAAF5BA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F316-445B-8FDE-5BDCAAF5BA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67.75</c:v>
                </c:pt>
                <c:pt idx="1">
                  <c:v>68.98</c:v>
                </c:pt>
                <c:pt idx="2">
                  <c:v>72.510000000000005</c:v>
                </c:pt>
                <c:pt idx="3">
                  <c:v>73.95</c:v>
                </c:pt>
                <c:pt idx="4">
                  <c:v>75.42</c:v>
                </c:pt>
              </c:numCache>
            </c:numRef>
          </c:val>
          <c:extLst>
            <c:ext xmlns:c16="http://schemas.microsoft.com/office/drawing/2014/chart" uri="{C3380CC4-5D6E-409C-BE32-E72D297353CC}">
              <c16:uniqueId val="{00000000-9B81-4072-B568-6D10717EE2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9B81-4072-B568-6D10717EE2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100.33</c:v>
                </c:pt>
                <c:pt idx="3">
                  <c:v>100</c:v>
                </c:pt>
                <c:pt idx="4">
                  <c:v>92.8</c:v>
                </c:pt>
              </c:numCache>
            </c:numRef>
          </c:val>
          <c:extLst>
            <c:ext xmlns:c16="http://schemas.microsoft.com/office/drawing/2014/chart" uri="{C3380CC4-5D6E-409C-BE32-E72D297353CC}">
              <c16:uniqueId val="{00000000-C207-451C-B363-F7421063DC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106.57</c:v>
                </c:pt>
                <c:pt idx="2">
                  <c:v>107.21</c:v>
                </c:pt>
                <c:pt idx="3">
                  <c:v>107.08</c:v>
                </c:pt>
                <c:pt idx="4">
                  <c:v>106.08</c:v>
                </c:pt>
              </c:numCache>
            </c:numRef>
          </c:val>
          <c:smooth val="0"/>
          <c:extLst>
            <c:ext xmlns:c16="http://schemas.microsoft.com/office/drawing/2014/chart" uri="{C3380CC4-5D6E-409C-BE32-E72D297353CC}">
              <c16:uniqueId val="{00000001-C207-451C-B363-F7421063DC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28.93</c:v>
                </c:pt>
                <c:pt idx="1">
                  <c:v>30.63</c:v>
                </c:pt>
                <c:pt idx="2">
                  <c:v>25.96</c:v>
                </c:pt>
                <c:pt idx="3">
                  <c:v>28.02</c:v>
                </c:pt>
                <c:pt idx="4">
                  <c:v>30.03</c:v>
                </c:pt>
              </c:numCache>
            </c:numRef>
          </c:val>
          <c:extLst>
            <c:ext xmlns:c16="http://schemas.microsoft.com/office/drawing/2014/chart" uri="{C3380CC4-5D6E-409C-BE32-E72D297353CC}">
              <c16:uniqueId val="{00000000-E2F8-4761-B59F-AA328F6217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15.85</c:v>
                </c:pt>
                <c:pt idx="2">
                  <c:v>12.7</c:v>
                </c:pt>
                <c:pt idx="3">
                  <c:v>14.65</c:v>
                </c:pt>
                <c:pt idx="4">
                  <c:v>16.11</c:v>
                </c:pt>
              </c:numCache>
            </c:numRef>
          </c:val>
          <c:smooth val="0"/>
          <c:extLst>
            <c:ext xmlns:c16="http://schemas.microsoft.com/office/drawing/2014/chart" uri="{C3380CC4-5D6E-409C-BE32-E72D297353CC}">
              <c16:uniqueId val="{00000001-E2F8-4761-B59F-AA328F6217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05-470F-A302-A90ED96F00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DB05-470F-A302-A90ED96F00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30-44B8-AB60-408DA14B2B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53.44</c:v>
                </c:pt>
                <c:pt idx="2">
                  <c:v>43.71</c:v>
                </c:pt>
                <c:pt idx="3">
                  <c:v>45.94</c:v>
                </c:pt>
                <c:pt idx="4">
                  <c:v>29.34</c:v>
                </c:pt>
              </c:numCache>
            </c:numRef>
          </c:val>
          <c:smooth val="0"/>
          <c:extLst>
            <c:ext xmlns:c16="http://schemas.microsoft.com/office/drawing/2014/chart" uri="{C3380CC4-5D6E-409C-BE32-E72D297353CC}">
              <c16:uniqueId val="{00000001-D030-44B8-AB60-408DA14B2B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178.86</c:v>
                </c:pt>
                <c:pt idx="1">
                  <c:v>155.44999999999999</c:v>
                </c:pt>
                <c:pt idx="2">
                  <c:v>91.04</c:v>
                </c:pt>
                <c:pt idx="3">
                  <c:v>65.36</c:v>
                </c:pt>
                <c:pt idx="4">
                  <c:v>40.01</c:v>
                </c:pt>
              </c:numCache>
            </c:numRef>
          </c:val>
          <c:extLst>
            <c:ext xmlns:c16="http://schemas.microsoft.com/office/drawing/2014/chart" uri="{C3380CC4-5D6E-409C-BE32-E72D297353CC}">
              <c16:uniqueId val="{00000000-BD52-4B74-B70C-45237CB897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47.03</c:v>
                </c:pt>
                <c:pt idx="2">
                  <c:v>40.67</c:v>
                </c:pt>
                <c:pt idx="3">
                  <c:v>47.7</c:v>
                </c:pt>
                <c:pt idx="4">
                  <c:v>50.59</c:v>
                </c:pt>
              </c:numCache>
            </c:numRef>
          </c:val>
          <c:smooth val="0"/>
          <c:extLst>
            <c:ext xmlns:c16="http://schemas.microsoft.com/office/drawing/2014/chart" uri="{C3380CC4-5D6E-409C-BE32-E72D297353CC}">
              <c16:uniqueId val="{00000001-BD52-4B74-B70C-45237CB897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2239.41</c:v>
                </c:pt>
                <c:pt idx="1">
                  <c:v>2061.94</c:v>
                </c:pt>
                <c:pt idx="2">
                  <c:v>1827.65</c:v>
                </c:pt>
                <c:pt idx="3">
                  <c:v>1643.51</c:v>
                </c:pt>
                <c:pt idx="4">
                  <c:v>1551.8</c:v>
                </c:pt>
              </c:numCache>
            </c:numRef>
          </c:val>
          <c:extLst>
            <c:ext xmlns:c16="http://schemas.microsoft.com/office/drawing/2014/chart" uri="{C3380CC4-5D6E-409C-BE32-E72D297353CC}">
              <c16:uniqueId val="{00000000-D645-4758-BF8D-92233DC351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D645-4758-BF8D-92233DC351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60.63</c:v>
                </c:pt>
                <c:pt idx="1">
                  <c:v>63.88</c:v>
                </c:pt>
                <c:pt idx="2">
                  <c:v>58.63</c:v>
                </c:pt>
                <c:pt idx="3">
                  <c:v>58.18</c:v>
                </c:pt>
                <c:pt idx="4">
                  <c:v>58.34</c:v>
                </c:pt>
              </c:numCache>
            </c:numRef>
          </c:val>
          <c:extLst>
            <c:ext xmlns:c16="http://schemas.microsoft.com/office/drawing/2014/chart" uri="{C3380CC4-5D6E-409C-BE32-E72D297353CC}">
              <c16:uniqueId val="{00000000-A6CF-4A6A-AF30-86EDFEDD48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A6CF-4A6A-AF30-86EDFEDD48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233.27</c:v>
                </c:pt>
                <c:pt idx="1">
                  <c:v>221.37</c:v>
                </c:pt>
                <c:pt idx="2">
                  <c:v>250.71</c:v>
                </c:pt>
                <c:pt idx="3">
                  <c:v>252.94</c:v>
                </c:pt>
                <c:pt idx="4">
                  <c:v>253.27</c:v>
                </c:pt>
              </c:numCache>
            </c:numRef>
          </c:val>
          <c:extLst>
            <c:ext xmlns:c16="http://schemas.microsoft.com/office/drawing/2014/chart" uri="{C3380CC4-5D6E-409C-BE32-E72D297353CC}">
              <c16:uniqueId val="{00000000-4262-4913-B02B-B844655556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4262-4913-B02B-B844655556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二本松市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52162</v>
      </c>
      <c r="AM8" s="55"/>
      <c r="AN8" s="55"/>
      <c r="AO8" s="55"/>
      <c r="AP8" s="55"/>
      <c r="AQ8" s="55"/>
      <c r="AR8" s="55"/>
      <c r="AS8" s="55"/>
      <c r="AT8" s="54">
        <f>データ!T6</f>
        <v>344.42</v>
      </c>
      <c r="AU8" s="54"/>
      <c r="AV8" s="54"/>
      <c r="AW8" s="54"/>
      <c r="AX8" s="54"/>
      <c r="AY8" s="54"/>
      <c r="AZ8" s="54"/>
      <c r="BA8" s="54"/>
      <c r="BB8" s="54">
        <f>データ!U6</f>
        <v>151.44999999999999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67.989999999999995</v>
      </c>
      <c r="J10" s="54"/>
      <c r="K10" s="54"/>
      <c r="L10" s="54"/>
      <c r="M10" s="54"/>
      <c r="N10" s="54"/>
      <c r="O10" s="54"/>
      <c r="P10" s="54">
        <f>データ!P6</f>
        <v>35.08</v>
      </c>
      <c r="Q10" s="54"/>
      <c r="R10" s="54"/>
      <c r="S10" s="54"/>
      <c r="T10" s="54"/>
      <c r="U10" s="54"/>
      <c r="V10" s="54"/>
      <c r="W10" s="54">
        <f>データ!Q6</f>
        <v>100.56</v>
      </c>
      <c r="X10" s="54"/>
      <c r="Y10" s="54"/>
      <c r="Z10" s="54"/>
      <c r="AA10" s="54"/>
      <c r="AB10" s="54"/>
      <c r="AC10" s="54"/>
      <c r="AD10" s="55">
        <f>データ!R6</f>
        <v>2200</v>
      </c>
      <c r="AE10" s="55"/>
      <c r="AF10" s="55"/>
      <c r="AG10" s="55"/>
      <c r="AH10" s="55"/>
      <c r="AI10" s="55"/>
      <c r="AJ10" s="55"/>
      <c r="AK10" s="2"/>
      <c r="AL10" s="55">
        <f>データ!V6</f>
        <v>18172</v>
      </c>
      <c r="AM10" s="55"/>
      <c r="AN10" s="55"/>
      <c r="AO10" s="55"/>
      <c r="AP10" s="55"/>
      <c r="AQ10" s="55"/>
      <c r="AR10" s="55"/>
      <c r="AS10" s="55"/>
      <c r="AT10" s="54">
        <f>データ!W6</f>
        <v>6.41</v>
      </c>
      <c r="AU10" s="54"/>
      <c r="AV10" s="54"/>
      <c r="AW10" s="54"/>
      <c r="AX10" s="54"/>
      <c r="AY10" s="54"/>
      <c r="AZ10" s="54"/>
      <c r="BA10" s="54"/>
      <c r="BB10" s="54">
        <f>データ!X6</f>
        <v>2834.95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Bpe/aiYXaTWdY1nqRLj6+HtkENKdkqjK513hyFEk9vX17vLCXqrMVuVbtlqAYPeF0Z1InyYAbYUInwVS7eu4Fw==" saltValue="1f+qZPwIO8AdYlePfvl1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72109</v>
      </c>
      <c r="D6" s="19">
        <f t="shared" si="3"/>
        <v>46</v>
      </c>
      <c r="E6" s="19">
        <f t="shared" si="3"/>
        <v>17</v>
      </c>
      <c r="F6" s="19">
        <f t="shared" si="3"/>
        <v>1</v>
      </c>
      <c r="G6" s="19">
        <f t="shared" si="3"/>
        <v>0</v>
      </c>
      <c r="H6" s="19" t="str">
        <f t="shared" si="3"/>
        <v>福島県　二本松市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67.989999999999995</v>
      </c>
      <c r="P6" s="20">
        <f t="shared" si="3"/>
        <v>35.08</v>
      </c>
      <c r="Q6" s="20">
        <f t="shared" si="3"/>
        <v>100.56</v>
      </c>
      <c r="R6" s="20">
        <f t="shared" si="3"/>
        <v>2200</v>
      </c>
      <c r="S6" s="20">
        <f t="shared" si="3"/>
        <v>52162</v>
      </c>
      <c r="T6" s="20">
        <f t="shared" si="3"/>
        <v>344.42</v>
      </c>
      <c r="U6" s="20">
        <f t="shared" si="3"/>
        <v>151.44999999999999</v>
      </c>
      <c r="V6" s="20">
        <f t="shared" si="3"/>
        <v>18172</v>
      </c>
      <c r="W6" s="20">
        <f t="shared" si="3"/>
        <v>6.41</v>
      </c>
      <c r="X6" s="20">
        <f t="shared" si="3"/>
        <v>2834.95</v>
      </c>
      <c r="Y6" s="21">
        <f>IF(Y7="",NA(),Y7)</f>
        <v>100</v>
      </c>
      <c r="Z6" s="21">
        <f t="shared" ref="Z6:AH6" si="4">IF(Z7="",NA(),Z7)</f>
        <v>100</v>
      </c>
      <c r="AA6" s="21">
        <f t="shared" si="4"/>
        <v>100.33</v>
      </c>
      <c r="AB6" s="21">
        <f t="shared" si="4"/>
        <v>100</v>
      </c>
      <c r="AC6" s="21">
        <f t="shared" si="4"/>
        <v>92.8</v>
      </c>
      <c r="AD6" s="21">
        <f t="shared" si="4"/>
        <v>104.14</v>
      </c>
      <c r="AE6" s="21">
        <f t="shared" si="4"/>
        <v>106.57</v>
      </c>
      <c r="AF6" s="21">
        <f t="shared" si="4"/>
        <v>107.21</v>
      </c>
      <c r="AG6" s="21">
        <f t="shared" si="4"/>
        <v>107.08</v>
      </c>
      <c r="AH6" s="21">
        <f t="shared" si="4"/>
        <v>106.08</v>
      </c>
      <c r="AI6" s="20" t="str">
        <f>IF(AI7="","",IF(AI7="-","【-】","【"&amp;SUBSTITUTE(TEXT(AI7,"#,##0.00"),"-","△")&amp;"】"))</f>
        <v>【106.11】</v>
      </c>
      <c r="AJ6" s="20">
        <f>IF(AJ7="",NA(),AJ7)</f>
        <v>0</v>
      </c>
      <c r="AK6" s="20">
        <f t="shared" ref="AK6:AS6" si="5">IF(AK7="",NA(),AK7)</f>
        <v>0</v>
      </c>
      <c r="AL6" s="20">
        <f t="shared" si="5"/>
        <v>0</v>
      </c>
      <c r="AM6" s="20">
        <f t="shared" si="5"/>
        <v>0</v>
      </c>
      <c r="AN6" s="20">
        <f t="shared" si="5"/>
        <v>0</v>
      </c>
      <c r="AO6" s="21">
        <f t="shared" si="5"/>
        <v>73.180000000000007</v>
      </c>
      <c r="AP6" s="21">
        <f t="shared" si="5"/>
        <v>53.44</v>
      </c>
      <c r="AQ6" s="21">
        <f t="shared" si="5"/>
        <v>43.71</v>
      </c>
      <c r="AR6" s="21">
        <f t="shared" si="5"/>
        <v>45.94</v>
      </c>
      <c r="AS6" s="21">
        <f t="shared" si="5"/>
        <v>29.34</v>
      </c>
      <c r="AT6" s="20" t="str">
        <f>IF(AT7="","",IF(AT7="-","【-】","【"&amp;SUBSTITUTE(TEXT(AT7,"#,##0.00"),"-","△")&amp;"】"))</f>
        <v>【3.15】</v>
      </c>
      <c r="AU6" s="21">
        <f>IF(AU7="",NA(),AU7)</f>
        <v>178.86</v>
      </c>
      <c r="AV6" s="21">
        <f t="shared" ref="AV6:BD6" si="6">IF(AV7="",NA(),AV7)</f>
        <v>155.44999999999999</v>
      </c>
      <c r="AW6" s="21">
        <f t="shared" si="6"/>
        <v>91.04</v>
      </c>
      <c r="AX6" s="21">
        <f t="shared" si="6"/>
        <v>65.36</v>
      </c>
      <c r="AY6" s="21">
        <f t="shared" si="6"/>
        <v>40.01</v>
      </c>
      <c r="AZ6" s="21">
        <f t="shared" si="6"/>
        <v>52.32</v>
      </c>
      <c r="BA6" s="21">
        <f t="shared" si="6"/>
        <v>47.03</v>
      </c>
      <c r="BB6" s="21">
        <f t="shared" si="6"/>
        <v>40.67</v>
      </c>
      <c r="BC6" s="21">
        <f t="shared" si="6"/>
        <v>47.7</v>
      </c>
      <c r="BD6" s="21">
        <f t="shared" si="6"/>
        <v>50.59</v>
      </c>
      <c r="BE6" s="20" t="str">
        <f>IF(BE7="","",IF(BE7="-","【-】","【"&amp;SUBSTITUTE(TEXT(BE7,"#,##0.00"),"-","△")&amp;"】"))</f>
        <v>【73.44】</v>
      </c>
      <c r="BF6" s="21">
        <f>IF(BF7="",NA(),BF7)</f>
        <v>2239.41</v>
      </c>
      <c r="BG6" s="21">
        <f t="shared" ref="BG6:BO6" si="7">IF(BG7="",NA(),BG7)</f>
        <v>2061.94</v>
      </c>
      <c r="BH6" s="21">
        <f t="shared" si="7"/>
        <v>1827.65</v>
      </c>
      <c r="BI6" s="21">
        <f t="shared" si="7"/>
        <v>1643.51</v>
      </c>
      <c r="BJ6" s="21">
        <f t="shared" si="7"/>
        <v>1551.8</v>
      </c>
      <c r="BK6" s="21">
        <f t="shared" si="7"/>
        <v>958.81</v>
      </c>
      <c r="BL6" s="21">
        <f t="shared" si="7"/>
        <v>1001.3</v>
      </c>
      <c r="BM6" s="21">
        <f t="shared" si="7"/>
        <v>1050.51</v>
      </c>
      <c r="BN6" s="21">
        <f t="shared" si="7"/>
        <v>1102.01</v>
      </c>
      <c r="BO6" s="21">
        <f t="shared" si="7"/>
        <v>987.36</v>
      </c>
      <c r="BP6" s="20" t="str">
        <f>IF(BP7="","",IF(BP7="-","【-】","【"&amp;SUBSTITUTE(TEXT(BP7,"#,##0.00"),"-","△")&amp;"】"))</f>
        <v>【652.82】</v>
      </c>
      <c r="BQ6" s="21">
        <f>IF(BQ7="",NA(),BQ7)</f>
        <v>60.63</v>
      </c>
      <c r="BR6" s="21">
        <f t="shared" ref="BR6:BZ6" si="8">IF(BR7="",NA(),BR7)</f>
        <v>63.88</v>
      </c>
      <c r="BS6" s="21">
        <f t="shared" si="8"/>
        <v>58.63</v>
      </c>
      <c r="BT6" s="21">
        <f t="shared" si="8"/>
        <v>58.18</v>
      </c>
      <c r="BU6" s="21">
        <f t="shared" si="8"/>
        <v>58.34</v>
      </c>
      <c r="BV6" s="21">
        <f t="shared" si="8"/>
        <v>82.88</v>
      </c>
      <c r="BW6" s="21">
        <f t="shared" si="8"/>
        <v>81.88</v>
      </c>
      <c r="BX6" s="21">
        <f t="shared" si="8"/>
        <v>82.65</v>
      </c>
      <c r="BY6" s="21">
        <f t="shared" si="8"/>
        <v>82.55</v>
      </c>
      <c r="BZ6" s="21">
        <f t="shared" si="8"/>
        <v>83.55</v>
      </c>
      <c r="CA6" s="20" t="str">
        <f>IF(CA7="","",IF(CA7="-","【-】","【"&amp;SUBSTITUTE(TEXT(CA7,"#,##0.00"),"-","△")&amp;"】"))</f>
        <v>【97.61】</v>
      </c>
      <c r="CB6" s="21">
        <f>IF(CB7="",NA(),CB7)</f>
        <v>233.27</v>
      </c>
      <c r="CC6" s="21">
        <f t="shared" ref="CC6:CK6" si="9">IF(CC7="",NA(),CC7)</f>
        <v>221.37</v>
      </c>
      <c r="CD6" s="21">
        <f t="shared" si="9"/>
        <v>250.71</v>
      </c>
      <c r="CE6" s="21">
        <f t="shared" si="9"/>
        <v>252.94</v>
      </c>
      <c r="CF6" s="21">
        <f t="shared" si="9"/>
        <v>253.27</v>
      </c>
      <c r="CG6" s="21">
        <f t="shared" si="9"/>
        <v>190.99</v>
      </c>
      <c r="CH6" s="21">
        <f t="shared" si="9"/>
        <v>187.55</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51.42</v>
      </c>
      <c r="CV6" s="21">
        <f t="shared" si="10"/>
        <v>48.95</v>
      </c>
      <c r="CW6" s="20" t="str">
        <f>IF(CW7="","",IF(CW7="-","【-】","【"&amp;SUBSTITUTE(TEXT(CW7,"#,##0.00"),"-","△")&amp;"】"))</f>
        <v>【59.10】</v>
      </c>
      <c r="CX6" s="21">
        <f>IF(CX7="",NA(),CX7)</f>
        <v>67.75</v>
      </c>
      <c r="CY6" s="21">
        <f t="shared" ref="CY6:DG6" si="11">IF(CY7="",NA(),CY7)</f>
        <v>68.98</v>
      </c>
      <c r="CZ6" s="21">
        <f t="shared" si="11"/>
        <v>72.510000000000005</v>
      </c>
      <c r="DA6" s="21">
        <f t="shared" si="11"/>
        <v>73.95</v>
      </c>
      <c r="DB6" s="21">
        <f t="shared" si="11"/>
        <v>75.42</v>
      </c>
      <c r="DC6" s="21">
        <f t="shared" si="11"/>
        <v>83.02</v>
      </c>
      <c r="DD6" s="21">
        <f t="shared" si="11"/>
        <v>82.55</v>
      </c>
      <c r="DE6" s="21">
        <f t="shared" si="11"/>
        <v>82.08</v>
      </c>
      <c r="DF6" s="21">
        <f t="shared" si="11"/>
        <v>81.34</v>
      </c>
      <c r="DG6" s="21">
        <f t="shared" si="11"/>
        <v>81.14</v>
      </c>
      <c r="DH6" s="20" t="str">
        <f>IF(DH7="","",IF(DH7="-","【-】","【"&amp;SUBSTITUTE(TEXT(DH7,"#,##0.00"),"-","△")&amp;"】"))</f>
        <v>【95.82】</v>
      </c>
      <c r="DI6" s="21">
        <f>IF(DI7="",NA(),DI7)</f>
        <v>28.93</v>
      </c>
      <c r="DJ6" s="21">
        <f t="shared" ref="DJ6:DR6" si="12">IF(DJ7="",NA(),DJ7)</f>
        <v>30.63</v>
      </c>
      <c r="DK6" s="21">
        <f t="shared" si="12"/>
        <v>25.96</v>
      </c>
      <c r="DL6" s="21">
        <f t="shared" si="12"/>
        <v>28.02</v>
      </c>
      <c r="DM6" s="21">
        <f t="shared" si="12"/>
        <v>30.03</v>
      </c>
      <c r="DN6" s="21">
        <f t="shared" si="12"/>
        <v>15.95</v>
      </c>
      <c r="DO6" s="21">
        <f t="shared" si="12"/>
        <v>15.85</v>
      </c>
      <c r="DP6" s="21">
        <f t="shared" si="12"/>
        <v>12.7</v>
      </c>
      <c r="DQ6" s="21">
        <f t="shared" si="12"/>
        <v>14.65</v>
      </c>
      <c r="DR6" s="21">
        <f t="shared" si="12"/>
        <v>16.11</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v>
      </c>
      <c r="EC6" s="21">
        <f t="shared" si="13"/>
        <v>0.17</v>
      </c>
      <c r="ED6" s="20" t="str">
        <f>IF(ED7="","",IF(ED7="-","【-】","【"&amp;SUBSTITUTE(TEXT(ED7,"#,##0.00"),"-","△")&amp;"】"))</f>
        <v>【7.62】</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72109</v>
      </c>
      <c r="D7" s="23">
        <v>46</v>
      </c>
      <c r="E7" s="23">
        <v>17</v>
      </c>
      <c r="F7" s="23">
        <v>1</v>
      </c>
      <c r="G7" s="23">
        <v>0</v>
      </c>
      <c r="H7" s="23" t="s">
        <v>96</v>
      </c>
      <c r="I7" s="23" t="s">
        <v>97</v>
      </c>
      <c r="J7" s="23" t="s">
        <v>98</v>
      </c>
      <c r="K7" s="23" t="s">
        <v>99</v>
      </c>
      <c r="L7" s="23" t="s">
        <v>100</v>
      </c>
      <c r="M7" s="23" t="s">
        <v>101</v>
      </c>
      <c r="N7" s="24" t="s">
        <v>102</v>
      </c>
      <c r="O7" s="24">
        <v>67.989999999999995</v>
      </c>
      <c r="P7" s="24">
        <v>35.08</v>
      </c>
      <c r="Q7" s="24">
        <v>100.56</v>
      </c>
      <c r="R7" s="24">
        <v>2200</v>
      </c>
      <c r="S7" s="24">
        <v>52162</v>
      </c>
      <c r="T7" s="24">
        <v>344.42</v>
      </c>
      <c r="U7" s="24">
        <v>151.44999999999999</v>
      </c>
      <c r="V7" s="24">
        <v>18172</v>
      </c>
      <c r="W7" s="24">
        <v>6.41</v>
      </c>
      <c r="X7" s="24">
        <v>2834.95</v>
      </c>
      <c r="Y7" s="24">
        <v>100</v>
      </c>
      <c r="Z7" s="24">
        <v>100</v>
      </c>
      <c r="AA7" s="24">
        <v>100.33</v>
      </c>
      <c r="AB7" s="24">
        <v>100</v>
      </c>
      <c r="AC7" s="24">
        <v>92.8</v>
      </c>
      <c r="AD7" s="24">
        <v>104.14</v>
      </c>
      <c r="AE7" s="24">
        <v>106.57</v>
      </c>
      <c r="AF7" s="24">
        <v>107.21</v>
      </c>
      <c r="AG7" s="24">
        <v>107.08</v>
      </c>
      <c r="AH7" s="24">
        <v>106.08</v>
      </c>
      <c r="AI7" s="24">
        <v>106.11</v>
      </c>
      <c r="AJ7" s="24">
        <v>0</v>
      </c>
      <c r="AK7" s="24">
        <v>0</v>
      </c>
      <c r="AL7" s="24">
        <v>0</v>
      </c>
      <c r="AM7" s="24">
        <v>0</v>
      </c>
      <c r="AN7" s="24">
        <v>0</v>
      </c>
      <c r="AO7" s="24">
        <v>73.180000000000007</v>
      </c>
      <c r="AP7" s="24">
        <v>53.44</v>
      </c>
      <c r="AQ7" s="24">
        <v>43.71</v>
      </c>
      <c r="AR7" s="24">
        <v>45.94</v>
      </c>
      <c r="AS7" s="24">
        <v>29.34</v>
      </c>
      <c r="AT7" s="24">
        <v>3.15</v>
      </c>
      <c r="AU7" s="24">
        <v>178.86</v>
      </c>
      <c r="AV7" s="24">
        <v>155.44999999999999</v>
      </c>
      <c r="AW7" s="24">
        <v>91.04</v>
      </c>
      <c r="AX7" s="24">
        <v>65.36</v>
      </c>
      <c r="AY7" s="24">
        <v>40.01</v>
      </c>
      <c r="AZ7" s="24">
        <v>52.32</v>
      </c>
      <c r="BA7" s="24">
        <v>47.03</v>
      </c>
      <c r="BB7" s="24">
        <v>40.67</v>
      </c>
      <c r="BC7" s="24">
        <v>47.7</v>
      </c>
      <c r="BD7" s="24">
        <v>50.59</v>
      </c>
      <c r="BE7" s="24">
        <v>73.44</v>
      </c>
      <c r="BF7" s="24">
        <v>2239.41</v>
      </c>
      <c r="BG7" s="24">
        <v>2061.94</v>
      </c>
      <c r="BH7" s="24">
        <v>1827.65</v>
      </c>
      <c r="BI7" s="24">
        <v>1643.51</v>
      </c>
      <c r="BJ7" s="24">
        <v>1551.8</v>
      </c>
      <c r="BK7" s="24">
        <v>958.81</v>
      </c>
      <c r="BL7" s="24">
        <v>1001.3</v>
      </c>
      <c r="BM7" s="24">
        <v>1050.51</v>
      </c>
      <c r="BN7" s="24">
        <v>1102.01</v>
      </c>
      <c r="BO7" s="24">
        <v>987.36</v>
      </c>
      <c r="BP7" s="24">
        <v>652.82000000000005</v>
      </c>
      <c r="BQ7" s="24">
        <v>60.63</v>
      </c>
      <c r="BR7" s="24">
        <v>63.88</v>
      </c>
      <c r="BS7" s="24">
        <v>58.63</v>
      </c>
      <c r="BT7" s="24">
        <v>58.18</v>
      </c>
      <c r="BU7" s="24">
        <v>58.34</v>
      </c>
      <c r="BV7" s="24">
        <v>82.88</v>
      </c>
      <c r="BW7" s="24">
        <v>81.88</v>
      </c>
      <c r="BX7" s="24">
        <v>82.65</v>
      </c>
      <c r="BY7" s="24">
        <v>82.55</v>
      </c>
      <c r="BZ7" s="24">
        <v>83.55</v>
      </c>
      <c r="CA7" s="24">
        <v>97.61</v>
      </c>
      <c r="CB7" s="24">
        <v>233.27</v>
      </c>
      <c r="CC7" s="24">
        <v>221.37</v>
      </c>
      <c r="CD7" s="24">
        <v>250.71</v>
      </c>
      <c r="CE7" s="24">
        <v>252.94</v>
      </c>
      <c r="CF7" s="24">
        <v>253.27</v>
      </c>
      <c r="CG7" s="24">
        <v>190.99</v>
      </c>
      <c r="CH7" s="24">
        <v>187.55</v>
      </c>
      <c r="CI7" s="24">
        <v>186.3</v>
      </c>
      <c r="CJ7" s="24">
        <v>188.38</v>
      </c>
      <c r="CK7" s="24">
        <v>185.98</v>
      </c>
      <c r="CL7" s="24">
        <v>138.29</v>
      </c>
      <c r="CM7" s="24" t="s">
        <v>102</v>
      </c>
      <c r="CN7" s="24" t="s">
        <v>102</v>
      </c>
      <c r="CO7" s="24" t="s">
        <v>102</v>
      </c>
      <c r="CP7" s="24" t="s">
        <v>102</v>
      </c>
      <c r="CQ7" s="24" t="s">
        <v>102</v>
      </c>
      <c r="CR7" s="24">
        <v>52.58</v>
      </c>
      <c r="CS7" s="24">
        <v>50.94</v>
      </c>
      <c r="CT7" s="24">
        <v>50.53</v>
      </c>
      <c r="CU7" s="24">
        <v>51.42</v>
      </c>
      <c r="CV7" s="24">
        <v>48.95</v>
      </c>
      <c r="CW7" s="24">
        <v>59.1</v>
      </c>
      <c r="CX7" s="24">
        <v>67.75</v>
      </c>
      <c r="CY7" s="24">
        <v>68.98</v>
      </c>
      <c r="CZ7" s="24">
        <v>72.510000000000005</v>
      </c>
      <c r="DA7" s="24">
        <v>73.95</v>
      </c>
      <c r="DB7" s="24">
        <v>75.42</v>
      </c>
      <c r="DC7" s="24">
        <v>83.02</v>
      </c>
      <c r="DD7" s="24">
        <v>82.55</v>
      </c>
      <c r="DE7" s="24">
        <v>82.08</v>
      </c>
      <c r="DF7" s="24">
        <v>81.34</v>
      </c>
      <c r="DG7" s="24">
        <v>81.14</v>
      </c>
      <c r="DH7" s="24">
        <v>95.82</v>
      </c>
      <c r="DI7" s="24">
        <v>28.93</v>
      </c>
      <c r="DJ7" s="24">
        <v>30.63</v>
      </c>
      <c r="DK7" s="24">
        <v>25.96</v>
      </c>
      <c r="DL7" s="24">
        <v>28.02</v>
      </c>
      <c r="DM7" s="24">
        <v>30.03</v>
      </c>
      <c r="DN7" s="24">
        <v>15.95</v>
      </c>
      <c r="DO7" s="24">
        <v>15.85</v>
      </c>
      <c r="DP7" s="24">
        <v>12.7</v>
      </c>
      <c r="DQ7" s="24">
        <v>14.65</v>
      </c>
      <c r="DR7" s="24">
        <v>16.11</v>
      </c>
      <c r="DS7" s="24">
        <v>39.74</v>
      </c>
      <c r="DT7" s="24">
        <v>0</v>
      </c>
      <c r="DU7" s="24">
        <v>0</v>
      </c>
      <c r="DV7" s="24">
        <v>0</v>
      </c>
      <c r="DW7" s="24">
        <v>0</v>
      </c>
      <c r="DX7" s="24">
        <v>0</v>
      </c>
      <c r="DY7" s="24">
        <v>0</v>
      </c>
      <c r="DZ7" s="24">
        <v>0</v>
      </c>
      <c r="EA7" s="24">
        <v>0</v>
      </c>
      <c r="EB7" s="24">
        <v>0.1</v>
      </c>
      <c r="EC7" s="24">
        <v>0.17</v>
      </c>
      <c r="ED7" s="24">
        <v>7.62</v>
      </c>
      <c r="EE7" s="24">
        <v>0</v>
      </c>
      <c r="EF7" s="24">
        <v>0</v>
      </c>
      <c r="EG7" s="24">
        <v>0</v>
      </c>
      <c r="EH7" s="24">
        <v>0</v>
      </c>
      <c r="EI7" s="24">
        <v>0</v>
      </c>
      <c r="EJ7" s="24">
        <v>0.13</v>
      </c>
      <c r="EK7" s="24">
        <v>0.15</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2024-01-30T06:41:33Z</cp:lastPrinted>
  <dcterms:created xsi:type="dcterms:W3CDTF">2023-12-12T00:43:18Z</dcterms:created>
  <dcterms:modified xsi:type="dcterms:W3CDTF">2024-01-30T07:02:03Z</dcterms:modified>
  <cp:category/>
</cp:coreProperties>
</file>