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Z:\経営課\00経営課共通\★R05年度完結文書\各課照会通知文書\03財政部\07財政課\13月（1月）\【財政課_照会】公営企業に係る経営比較分析表（令和４年度決算）の分析等について\"/>
    </mc:Choice>
  </mc:AlternateContent>
  <xr:revisionPtr revIDLastSave="0" documentId="13_ncr:1_{F0A107BA-F702-4F2D-82C4-4A3548E039D1}" xr6:coauthVersionLast="36" xr6:coauthVersionMax="36" xr10:uidLastSave="{00000000-0000-0000-0000-000000000000}"/>
  <workbookProtection workbookAlgorithmName="SHA-512" workbookHashValue="jIF1m6HvdTjLkGO7fSYkmvkppC4Di2DItVt8UgbC8gTdIH/cgrFtXqtdoZtsKJRMe2B3+h5AS2Kq/7WFBxKFLg==" workbookSaltValue="LuShiWGoPShvhsjaJBaE8w==" workbookSpinCount="100000" lockStructure="1"/>
  <bookViews>
    <workbookView xWindow="930" yWindow="0" windowWidth="15360" windowHeight="763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S6" i="5"/>
  <c r="R6" i="5"/>
  <c r="AD10" i="4" s="1"/>
  <c r="Q6" i="5"/>
  <c r="P6" i="5"/>
  <c r="P10" i="4" s="1"/>
  <c r="O6" i="5"/>
  <c r="I10" i="4" s="1"/>
  <c r="N6" i="5"/>
  <c r="M6" i="5"/>
  <c r="AD8" i="4" s="1"/>
  <c r="L6" i="5"/>
  <c r="W8" i="4" s="1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E86" i="4"/>
  <c r="AT10" i="4"/>
  <c r="AL10" i="4"/>
  <c r="W10" i="4"/>
  <c r="B10" i="4"/>
  <c r="BB8" i="4"/>
  <c r="AT8" i="4"/>
  <c r="AL8" i="4"/>
  <c r="B8" i="4"/>
</calcChain>
</file>

<file path=xl/sharedStrings.xml><?xml version="1.0" encoding="utf-8"?>
<sst xmlns="http://schemas.openxmlformats.org/spreadsheetml/2006/main" count="247" uniqueCount="119">
  <si>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</si>
  <si>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</si>
  <si>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</si>
  <si>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</si>
  <si>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</si>
  <si>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</si>
  <si>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</si>
  <si>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</si>
  <si>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</si>
  <si>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</si>
  <si>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</si>
  <si>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</si>
  <si>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</si>
  <si>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</si>
  <si>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</si>
  <si>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</si>
  <si>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</si>
  <si>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</si>
  <si>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</si>
  <si>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</si>
  <si>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</si>
  <si>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</si>
  <si>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</si>
  <si>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</si>
  <si>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</si>
  <si>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</si>
  <si>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</si>
  <si>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</si>
  <si>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</si>
  <si>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</si>
  <si>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</si>
  <si>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</si>
  <si>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</si>
  <si>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</si>
  <si>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</si>
  <si>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</si>
  <si>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</si>
  <si>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</si>
  <si>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</si>
  <si>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</si>
  <si>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</si>
  <si>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</si>
  <si>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</si>
  <si>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</si>
  <si>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</si>
  <si>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</si>
  <si>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</si>
  <si>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</si>
  <si>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</si>
  <si>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</si>
  <si>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</si>
  <si>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</si>
  <si>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</si>
  <si>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</si>
  <si>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</si>
  <si>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</si>
  <si>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</si>
  <si>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</si>
  <si>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</si>
  <si>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</si>
  <si>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</si>
  <si>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</si>
  <si>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</si>
  <si>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</si>
  <si>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</si>
  <si>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</si>
  <si>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</si>
  <si>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</si>
  <si>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</si>
  <si>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</si>
  <si>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</si>
  <si>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</si>
  <si>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</si>
  <si>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</si>
  <si>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</si>
  <si>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</si>
  <si>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</si>
  <si>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</si>
  <si>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</si>
  <si>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</si>
  <si>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</si>
  <si>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</si>
  <si>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</si>
  <si>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</si>
  <si>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</si>
  <si>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</si>
  <si>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</si>
  <si>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</si>
  <si>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</si>
  <si>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</si>
  <si>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</si>
  <si>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</si>
  <si>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</si>
  <si>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</si>
  <si>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</si>
  <si>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</si>
  <si>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</si>
  <si>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</si>
  <si>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須賀川市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</si>
  <si>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</si>
  <si>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</si>
  <si>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</si>
  <si>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</si>
  <si>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</si>
  <si>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</si>
  <si>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</si>
  <si>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</si>
  <si>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</si>
  <si>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</si>
  <si>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</si>
  <si>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</si>
  <si>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</si>
  <si>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</si>
  <si>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</si>
  <si>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</si>
  <si>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</si>
  <si>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
　使用料収入で賄うことのできない部分を他会計繰入金によって100％を維持している。
⑤経費回収率
　全国平均、類似団体平均よりも高い数値となってるが、今後も経営健全化に向けた取組みが必要である。
⑥汚水処理原価
　接続戸数が非常に少なく、全国平均、類似団体平均よりも高い数値となっている。
⑦施設利用率
　人口減少により今後も施設利用率の低下が予想される。
⑧水洗化率
　全戸が合併処理浄化槽で汚水処理が行われている。</t>
    <rPh sb="1" eb="4">
      <t>シュウエキテキ</t>
    </rPh>
    <rPh sb="4" eb="6">
      <t>シュウシ</t>
    </rPh>
    <rPh sb="6" eb="8">
      <t>ヒリツ</t>
    </rPh>
    <rPh sb="10" eb="13">
      <t>シヨウリョウ</t>
    </rPh>
    <rPh sb="13" eb="15">
      <t>シュウニュウ</t>
    </rPh>
    <rPh sb="16" eb="17">
      <t>マカナ</t>
    </rPh>
    <rPh sb="25" eb="27">
      <t>ブブン</t>
    </rPh>
    <rPh sb="28" eb="29">
      <t>タ</t>
    </rPh>
    <rPh sb="29" eb="31">
      <t>カイケイ</t>
    </rPh>
    <rPh sb="31" eb="33">
      <t>クリイレ</t>
    </rPh>
    <rPh sb="33" eb="34">
      <t>キン</t>
    </rPh>
    <rPh sb="43" eb="45">
      <t>イジ</t>
    </rPh>
    <rPh sb="52" eb="54">
      <t>ケイヒ</t>
    </rPh>
    <rPh sb="54" eb="56">
      <t>カイシュウ</t>
    </rPh>
    <rPh sb="56" eb="57">
      <t>リツ</t>
    </rPh>
    <rPh sb="59" eb="61">
      <t>ゼンコク</t>
    </rPh>
    <rPh sb="61" eb="63">
      <t>ヘイキン</t>
    </rPh>
    <rPh sb="64" eb="66">
      <t>ルイジ</t>
    </rPh>
    <rPh sb="66" eb="68">
      <t>ダンタイ</t>
    </rPh>
    <rPh sb="68" eb="70">
      <t>ヘイキン</t>
    </rPh>
    <rPh sb="73" eb="74">
      <t>タカ</t>
    </rPh>
    <rPh sb="75" eb="77">
      <t>スウチ</t>
    </rPh>
    <rPh sb="108" eb="110">
      <t>オスイ</t>
    </rPh>
    <rPh sb="110" eb="112">
      <t>ショリ</t>
    </rPh>
    <rPh sb="112" eb="114">
      <t>ゲンカ</t>
    </rPh>
    <rPh sb="116" eb="118">
      <t>セツゾク</t>
    </rPh>
    <rPh sb="118" eb="120">
      <t>コスウ</t>
    </rPh>
    <rPh sb="121" eb="123">
      <t>ヒジョウ</t>
    </rPh>
    <rPh sb="124" eb="125">
      <t>スク</t>
    </rPh>
    <rPh sb="155" eb="157">
      <t>シセツ</t>
    </rPh>
    <rPh sb="157" eb="160">
      <t>リヨウリツ</t>
    </rPh>
    <rPh sb="169" eb="171">
      <t>コンゴ</t>
    </rPh>
    <rPh sb="189" eb="192">
      <t>スイセンカ</t>
    </rPh>
    <rPh sb="192" eb="193">
      <t>リツ</t>
    </rPh>
    <rPh sb="195" eb="197">
      <t>ゼンコ</t>
    </rPh>
    <rPh sb="198" eb="200">
      <t>ガッペイ</t>
    </rPh>
    <rPh sb="200" eb="202">
      <t>ショリ</t>
    </rPh>
    <rPh sb="202" eb="205">
      <t>ジョウカソウ</t>
    </rPh>
    <rPh sb="206" eb="208">
      <t>オスイ</t>
    </rPh>
    <rPh sb="208" eb="210">
      <t>ショリ</t>
    </rPh>
    <rPh sb="211" eb="212">
      <t>オコナ</t>
    </rPh>
    <phoneticPr fontId="4"/>
  </si>
  <si>
    <t>　現時点で更新時期には至っていないが、早い段階での長期的な更新計画策定が必要である。</t>
    <phoneticPr fontId="4"/>
  </si>
  <si>
    <t>　接続戸数が非常に少なく、使用料収入で汚水処理費を賄うことができていないため、使用料の適正化、さらなる経費削減が必要である。</t>
    <rPh sb="1" eb="3">
      <t>セツゾク</t>
    </rPh>
    <rPh sb="3" eb="5">
      <t>コスウ</t>
    </rPh>
    <rPh sb="6" eb="8">
      <t>ヒジョウ</t>
    </rPh>
    <rPh sb="9" eb="10">
      <t>スク</t>
    </rPh>
    <rPh sb="13" eb="16">
      <t>シヨウリョウ</t>
    </rPh>
    <rPh sb="16" eb="18">
      <t>シュウニュウ</t>
    </rPh>
    <rPh sb="19" eb="21">
      <t>オスイ</t>
    </rPh>
    <rPh sb="21" eb="23">
      <t>ショリ</t>
    </rPh>
    <rPh sb="23" eb="24">
      <t>ヒ</t>
    </rPh>
    <rPh sb="25" eb="26">
      <t>マカナ</t>
    </rPh>
    <rPh sb="39" eb="42">
      <t>シヨウリョウ</t>
    </rPh>
    <rPh sb="43" eb="46">
      <t>テキセイカ</t>
    </rPh>
    <rPh sb="51" eb="53">
      <t>ケイヒ</t>
    </rPh>
    <rPh sb="53" eb="55">
      <t>サクゲン</t>
    </rPh>
    <rPh sb="56" eb="58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</si>
</sst>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B-4BEE-B812-C2A24D7C8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B-4BEE-B812-C2A24D7C8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50</c:v>
                </c:pt>
                <c:pt idx="1">
                  <c:v>50</c:v>
                </c:pt>
                <c:pt idx="2">
                  <c:v>51.92</c:v>
                </c:pt>
                <c:pt idx="3">
                  <c:v>51.02</c:v>
                </c:pt>
                <c:pt idx="4">
                  <c:v>51.92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7E6-815C-AD1C90488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59.94</c:v>
                </c:pt>
                <c:pt idx="1">
                  <c:v>59.64</c:v>
                </c:pt>
                <c:pt idx="2">
                  <c:v>58.19</c:v>
                </c:pt>
                <c:pt idx="3">
                  <c:v>56.52</c:v>
                </c:pt>
                <c:pt idx="4">
                  <c:v>88.45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E-47E6-815C-AD1C90488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7-410A-8ADC-EBD976342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89.66</c:v>
                </c:pt>
                <c:pt idx="1">
                  <c:v>90.63</c:v>
                </c:pt>
                <c:pt idx="2">
                  <c:v>87.8</c:v>
                </c:pt>
                <c:pt idx="3">
                  <c:v>88.43</c:v>
                </c:pt>
                <c:pt idx="4">
                  <c:v>90.34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7-410A-8ADC-EBD976342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2-44DB-81D6-5E9DA74C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2-44DB-81D6-5E9DA74C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E-4A7E-BCC2-A73B603FE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E-4A7E-BCC2-A73B603FE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D-4DF9-9E7F-0A18E27BB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D-4DF9-9E7F-0A18E27BB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6-42A6-9DF8-BD7352DDD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6-42A6-9DF8-BD7352DDD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4-486C-B321-5FD82074E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4-486C-B321-5FD82074E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27.79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F5-494C-A965-A83B6D1B1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296.89</c:v>
                </c:pt>
                <c:pt idx="1">
                  <c:v>270.57</c:v>
                </c:pt>
                <c:pt idx="2">
                  <c:v>294.27</c:v>
                </c:pt>
                <c:pt idx="3">
                  <c:v>294.08999999999997</c:v>
                </c:pt>
                <c:pt idx="4">
                  <c:v>294.08999999999997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5-494C-A965-A83B6D1B1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67</c:v>
                </c:pt>
                <c:pt idx="1">
                  <c:v>71.92</c:v>
                </c:pt>
                <c:pt idx="2">
                  <c:v>71.42</c:v>
                </c:pt>
                <c:pt idx="3">
                  <c:v>80.37</c:v>
                </c:pt>
                <c:pt idx="4">
                  <c:v>76.06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5-46EF-932E-B32DFB46A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63.06</c:v>
                </c:pt>
                <c:pt idx="1">
                  <c:v>62.5</c:v>
                </c:pt>
                <c:pt idx="2">
                  <c:v>60.59</c:v>
                </c:pt>
                <c:pt idx="3">
                  <c:v>60</c:v>
                </c:pt>
                <c:pt idx="4">
                  <c:v>59.01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5-46EF-932E-B32DFB46A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414.56</c:v>
                </c:pt>
                <c:pt idx="1">
                  <c:v>424.06</c:v>
                </c:pt>
                <c:pt idx="2">
                  <c:v>444.72</c:v>
                </c:pt>
                <c:pt idx="3">
                  <c:v>374.43</c:v>
                </c:pt>
                <c:pt idx="4">
                  <c:v>384.49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D-45D1-B117-48E6AEC63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264.77</c:v>
                </c:pt>
                <c:pt idx="1">
                  <c:v>269.33</c:v>
                </c:pt>
                <c:pt idx="2">
                  <c:v>280.23</c:v>
                </c:pt>
                <c:pt idx="3">
                  <c:v>282.70999999999998</c:v>
                </c:pt>
                <c:pt idx="4">
                  <c:v>291.82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D-45D1-B117-48E6AEC63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BB57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福島県　須賀川市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35" t="str">
        <f>データ!I6</f>
        <v>法非適用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特定地域生活排水処理</v>
      </c>
      <c r="Q8" s="35"/>
      <c r="R8" s="35"/>
      <c r="S8" s="35"/>
      <c r="T8" s="35"/>
      <c r="U8" s="35"/>
      <c r="V8" s="35"/>
      <c r="W8" s="35" t="str">
        <f>データ!L6</f>
        <v>K2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74634</v>
      </c>
      <c r="AM8" s="37"/>
      <c r="AN8" s="37"/>
      <c r="AO8" s="37"/>
      <c r="AP8" s="37"/>
      <c r="AQ8" s="37"/>
      <c r="AR8" s="37"/>
      <c r="AS8" s="37"/>
      <c r="AT8" s="38">
        <f>データ!T6</f>
        <v>279.43</v>
      </c>
      <c r="AU8" s="38"/>
      <c r="AV8" s="38"/>
      <c r="AW8" s="38"/>
      <c r="AX8" s="38"/>
      <c r="AY8" s="38"/>
      <c r="AZ8" s="38"/>
      <c r="BA8" s="38"/>
      <c r="BB8" s="38">
        <f>データ!U6</f>
        <v>267.08999999999997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 t="str">
        <f>データ!O6</f>
        <v>該当数値なし</v>
      </c>
      <c r="J10" s="38"/>
      <c r="K10" s="38"/>
      <c r="L10" s="38"/>
      <c r="M10" s="38"/>
      <c r="N10" s="38"/>
      <c r="O10" s="38"/>
      <c r="P10" s="38">
        <f>データ!P6</f>
        <v>0.13</v>
      </c>
      <c r="Q10" s="38"/>
      <c r="R10" s="38"/>
      <c r="S10" s="38"/>
      <c r="T10" s="38"/>
      <c r="U10" s="38"/>
      <c r="V10" s="38"/>
      <c r="W10" s="38">
        <f>データ!Q6</f>
        <v>100</v>
      </c>
      <c r="X10" s="38"/>
      <c r="Y10" s="38"/>
      <c r="Z10" s="38"/>
      <c r="AA10" s="38"/>
      <c r="AB10" s="38"/>
      <c r="AC10" s="38"/>
      <c r="AD10" s="37">
        <f>データ!R6</f>
        <v>4840</v>
      </c>
      <c r="AE10" s="37"/>
      <c r="AF10" s="37"/>
      <c r="AG10" s="37"/>
      <c r="AH10" s="37"/>
      <c r="AI10" s="37"/>
      <c r="AJ10" s="37"/>
      <c r="AK10" s="2"/>
      <c r="AL10" s="37">
        <f>データ!V6</f>
        <v>99</v>
      </c>
      <c r="AM10" s="37"/>
      <c r="AN10" s="37"/>
      <c r="AO10" s="37"/>
      <c r="AP10" s="37"/>
      <c r="AQ10" s="37"/>
      <c r="AR10" s="37"/>
      <c r="AS10" s="37"/>
      <c r="AT10" s="38">
        <f>データ!W6</f>
        <v>14</v>
      </c>
      <c r="AU10" s="38"/>
      <c r="AV10" s="38"/>
      <c r="AW10" s="38"/>
      <c r="AX10" s="38"/>
      <c r="AY10" s="38"/>
      <c r="AZ10" s="38"/>
      <c r="BA10" s="38"/>
      <c r="BB10" s="38">
        <f>データ!X6</f>
        <v>7.07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116</v>
      </c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117</v>
      </c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BY55" s="79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66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66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118</v>
      </c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79"/>
      <c r="BN67" s="79"/>
      <c r="BO67" s="79"/>
      <c r="BP67" s="79"/>
      <c r="BQ67" s="79"/>
      <c r="BR67" s="79"/>
      <c r="BS67" s="79"/>
      <c r="BT67" s="79"/>
      <c r="BU67" s="79"/>
      <c r="BV67" s="79"/>
      <c r="BW67" s="79"/>
      <c r="BX67" s="79"/>
      <c r="BY67" s="79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79"/>
      <c r="BY68" s="79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79"/>
      <c r="BY76" s="79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79"/>
      <c r="BN78" s="79"/>
      <c r="BO78" s="79"/>
      <c r="BP78" s="79"/>
      <c r="BQ78" s="79"/>
      <c r="BR78" s="79"/>
      <c r="BS78" s="79"/>
      <c r="BT78" s="79"/>
      <c r="BU78" s="79"/>
      <c r="BV78" s="79"/>
      <c r="BW78" s="79"/>
      <c r="BX78" s="79"/>
      <c r="BY78" s="79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79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79"/>
      <c r="BN80" s="79"/>
      <c r="BO80" s="79"/>
      <c r="BP80" s="79"/>
      <c r="BQ80" s="79"/>
      <c r="BR80" s="79"/>
      <c r="BS80" s="79"/>
      <c r="BT80" s="79"/>
      <c r="BU80" s="79"/>
      <c r="BV80" s="79"/>
      <c r="BW80" s="79"/>
      <c r="BX80" s="79"/>
      <c r="BY80" s="79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【307.39】</v>
      </c>
      <c r="I86" s="12" t="str">
        <f>データ!CA6</f>
        <v>【57.03】</v>
      </c>
      <c r="J86" s="12" t="str">
        <f>データ!CL6</f>
        <v>【294.83】</v>
      </c>
      <c r="K86" s="12" t="str">
        <f>データ!CW6</f>
        <v>【84.27】</v>
      </c>
      <c r="L86" s="12" t="str">
        <f>データ!DH6</f>
        <v>【86.02】</v>
      </c>
      <c r="M86" s="12" t="s">
        <v>44</v>
      </c>
      <c r="N86" s="12" t="s">
        <v>44</v>
      </c>
      <c r="O86" s="12" t="str">
        <f>データ!EO6</f>
        <v>【-】</v>
      </c>
    </row>
  </sheetData>
  <sheetProtection algorithmName="SHA-512" hashValue="lYSJXlSvh6YzqxlvUpGfFno+72gJw7kZnvXqYq31Wd967EhEBzfP0U50yI/OvYVLuV3FHjw7NF1ZPv1GNHzdlA==" saltValue="boCcs+VcJJh/8dWKYQFut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2" t="s">
        <v>54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55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56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58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59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60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61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63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64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65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66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67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68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2022</v>
      </c>
      <c r="C6" s="19">
        <f t="shared" ref="C6:X6" si="3">C7</f>
        <v>72079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福島県　須賀川市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0.13</v>
      </c>
      <c r="Q6" s="20">
        <f t="shared" si="3"/>
        <v>100</v>
      </c>
      <c r="R6" s="20">
        <f t="shared" si="3"/>
        <v>4840</v>
      </c>
      <c r="S6" s="20">
        <f t="shared" si="3"/>
        <v>74634</v>
      </c>
      <c r="T6" s="20">
        <f t="shared" si="3"/>
        <v>279.43</v>
      </c>
      <c r="U6" s="20">
        <f t="shared" si="3"/>
        <v>267.08999999999997</v>
      </c>
      <c r="V6" s="20">
        <f t="shared" si="3"/>
        <v>99</v>
      </c>
      <c r="W6" s="20">
        <f t="shared" si="3"/>
        <v>14</v>
      </c>
      <c r="X6" s="20">
        <f t="shared" si="3"/>
        <v>7.07</v>
      </c>
      <c r="Y6" s="21">
        <f>IF(Y7="",NA(),Y7)</f>
        <v>100</v>
      </c>
      <c r="Z6" s="21">
        <f t="shared" ref="Z6:AH6" si="4">IF(Z7="",NA(),Z7)</f>
        <v>100</v>
      </c>
      <c r="AA6" s="21">
        <f t="shared" si="4"/>
        <v>100</v>
      </c>
      <c r="AB6" s="21">
        <f t="shared" si="4"/>
        <v>100</v>
      </c>
      <c r="AC6" s="21">
        <f t="shared" si="4"/>
        <v>100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27.79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296.89</v>
      </c>
      <c r="BL6" s="21">
        <f t="shared" si="7"/>
        <v>270.57</v>
      </c>
      <c r="BM6" s="21">
        <f t="shared" si="7"/>
        <v>294.27</v>
      </c>
      <c r="BN6" s="21">
        <f t="shared" si="7"/>
        <v>294.08999999999997</v>
      </c>
      <c r="BO6" s="21">
        <f t="shared" si="7"/>
        <v>294.08999999999997</v>
      </c>
      <c r="BP6" s="20" t="str">
        <f>IF(BP7="","",IF(BP7="-","【-】","【"&amp;SUBSTITUTE(TEXT(BP7,"#,##0.00"),"-","△")&amp;"】"))</f>
        <v>【307.39】</v>
      </c>
      <c r="BQ6" s="21">
        <f>IF(BQ7="",NA(),BQ7)</f>
        <v>67</v>
      </c>
      <c r="BR6" s="21">
        <f t="shared" ref="BR6:BZ6" si="8">IF(BR7="",NA(),BR7)</f>
        <v>71.92</v>
      </c>
      <c r="BS6" s="21">
        <f t="shared" si="8"/>
        <v>71.42</v>
      </c>
      <c r="BT6" s="21">
        <f t="shared" si="8"/>
        <v>80.37</v>
      </c>
      <c r="BU6" s="21">
        <f t="shared" si="8"/>
        <v>76.06</v>
      </c>
      <c r="BV6" s="21">
        <f t="shared" si="8"/>
        <v>63.06</v>
      </c>
      <c r="BW6" s="21">
        <f t="shared" si="8"/>
        <v>62.5</v>
      </c>
      <c r="BX6" s="21">
        <f t="shared" si="8"/>
        <v>60.59</v>
      </c>
      <c r="BY6" s="21">
        <f t="shared" si="8"/>
        <v>60</v>
      </c>
      <c r="BZ6" s="21">
        <f t="shared" si="8"/>
        <v>59.01</v>
      </c>
      <c r="CA6" s="20" t="str">
        <f>IF(CA7="","",IF(CA7="-","【-】","【"&amp;SUBSTITUTE(TEXT(CA7,"#,##0.00"),"-","△")&amp;"】"))</f>
        <v>【57.03】</v>
      </c>
      <c r="CB6" s="21">
        <f>IF(CB7="",NA(),CB7)</f>
        <v>414.56</v>
      </c>
      <c r="CC6" s="21">
        <f t="shared" ref="CC6:CK6" si="9">IF(CC7="",NA(),CC7)</f>
        <v>424.06</v>
      </c>
      <c r="CD6" s="21">
        <f t="shared" si="9"/>
        <v>444.72</v>
      </c>
      <c r="CE6" s="21">
        <f t="shared" si="9"/>
        <v>374.43</v>
      </c>
      <c r="CF6" s="21">
        <f t="shared" si="9"/>
        <v>384.49</v>
      </c>
      <c r="CG6" s="21">
        <f t="shared" si="9"/>
        <v>264.77</v>
      </c>
      <c r="CH6" s="21">
        <f t="shared" si="9"/>
        <v>269.33</v>
      </c>
      <c r="CI6" s="21">
        <f t="shared" si="9"/>
        <v>280.23</v>
      </c>
      <c r="CJ6" s="21">
        <f t="shared" si="9"/>
        <v>282.70999999999998</v>
      </c>
      <c r="CK6" s="21">
        <f t="shared" si="9"/>
        <v>291.82</v>
      </c>
      <c r="CL6" s="20" t="str">
        <f>IF(CL7="","",IF(CL7="-","【-】","【"&amp;SUBSTITUTE(TEXT(CL7,"#,##0.00"),"-","△")&amp;"】"))</f>
        <v>【294.83】</v>
      </c>
      <c r="CM6" s="21">
        <f>IF(CM7="",NA(),CM7)</f>
        <v>50</v>
      </c>
      <c r="CN6" s="21">
        <f t="shared" ref="CN6:CV6" si="10">IF(CN7="",NA(),CN7)</f>
        <v>50</v>
      </c>
      <c r="CO6" s="21">
        <f t="shared" si="10"/>
        <v>51.92</v>
      </c>
      <c r="CP6" s="21">
        <f t="shared" si="10"/>
        <v>51.02</v>
      </c>
      <c r="CQ6" s="21">
        <f t="shared" si="10"/>
        <v>51.92</v>
      </c>
      <c r="CR6" s="21">
        <f t="shared" si="10"/>
        <v>59.94</v>
      </c>
      <c r="CS6" s="21">
        <f t="shared" si="10"/>
        <v>59.64</v>
      </c>
      <c r="CT6" s="21">
        <f t="shared" si="10"/>
        <v>58.19</v>
      </c>
      <c r="CU6" s="21">
        <f t="shared" si="10"/>
        <v>56.52</v>
      </c>
      <c r="CV6" s="21">
        <f t="shared" si="10"/>
        <v>88.45</v>
      </c>
      <c r="CW6" s="20" t="str">
        <f>IF(CW7="","",IF(CW7="-","【-】","【"&amp;SUBSTITUTE(TEXT(CW7,"#,##0.00"),"-","△")&amp;"】"))</f>
        <v>【84.27】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89.66</v>
      </c>
      <c r="DD6" s="21">
        <f t="shared" si="11"/>
        <v>90.63</v>
      </c>
      <c r="DE6" s="21">
        <f t="shared" si="11"/>
        <v>87.8</v>
      </c>
      <c r="DF6" s="21">
        <f t="shared" si="11"/>
        <v>88.43</v>
      </c>
      <c r="DG6" s="21">
        <f t="shared" si="11"/>
        <v>90.34</v>
      </c>
      <c r="DH6" s="20" t="str">
        <f>IF(DH7="","",IF(DH7="-","【-】","【"&amp;SUBSTITUTE(TEXT(DH7,"#,##0.00"),"-","△")&amp;"】"))</f>
        <v>【86.02】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2022</v>
      </c>
      <c r="C7" s="23">
        <v>72079</v>
      </c>
      <c r="D7" s="23">
        <v>47</v>
      </c>
      <c r="E7" s="23">
        <v>18</v>
      </c>
      <c r="F7" s="23">
        <v>0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0.13</v>
      </c>
      <c r="Q7" s="24">
        <v>100</v>
      </c>
      <c r="R7" s="24">
        <v>4840</v>
      </c>
      <c r="S7" s="24">
        <v>74634</v>
      </c>
      <c r="T7" s="24">
        <v>279.43</v>
      </c>
      <c r="U7" s="24">
        <v>267.08999999999997</v>
      </c>
      <c r="V7" s="24">
        <v>99</v>
      </c>
      <c r="W7" s="24">
        <v>14</v>
      </c>
      <c r="X7" s="24">
        <v>7.07</v>
      </c>
      <c r="Y7" s="24">
        <v>100</v>
      </c>
      <c r="Z7" s="24">
        <v>100</v>
      </c>
      <c r="AA7" s="24">
        <v>100</v>
      </c>
      <c r="AB7" s="24">
        <v>100</v>
      </c>
      <c r="AC7" s="24">
        <v>100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27.79</v>
      </c>
      <c r="BG7" s="24">
        <v>0</v>
      </c>
      <c r="BH7" s="24">
        <v>0</v>
      </c>
      <c r="BI7" s="24">
        <v>0</v>
      </c>
      <c r="BJ7" s="24">
        <v>0</v>
      </c>
      <c r="BK7" s="24">
        <v>296.89</v>
      </c>
      <c r="BL7" s="24">
        <v>270.57</v>
      </c>
      <c r="BM7" s="24">
        <v>294.27</v>
      </c>
      <c r="BN7" s="24">
        <v>294.08999999999997</v>
      </c>
      <c r="BO7" s="24">
        <v>294.08999999999997</v>
      </c>
      <c r="BP7" s="24">
        <v>307.39</v>
      </c>
      <c r="BQ7" s="24">
        <v>67</v>
      </c>
      <c r="BR7" s="24">
        <v>71.92</v>
      </c>
      <c r="BS7" s="24">
        <v>71.42</v>
      </c>
      <c r="BT7" s="24">
        <v>80.37</v>
      </c>
      <c r="BU7" s="24">
        <v>76.06</v>
      </c>
      <c r="BV7" s="24">
        <v>63.06</v>
      </c>
      <c r="BW7" s="24">
        <v>62.5</v>
      </c>
      <c r="BX7" s="24">
        <v>60.59</v>
      </c>
      <c r="BY7" s="24">
        <v>60</v>
      </c>
      <c r="BZ7" s="24">
        <v>59.01</v>
      </c>
      <c r="CA7" s="24">
        <v>57.03</v>
      </c>
      <c r="CB7" s="24">
        <v>414.56</v>
      </c>
      <c r="CC7" s="24">
        <v>424.06</v>
      </c>
      <c r="CD7" s="24">
        <v>444.72</v>
      </c>
      <c r="CE7" s="24">
        <v>374.43</v>
      </c>
      <c r="CF7" s="24">
        <v>384.49</v>
      </c>
      <c r="CG7" s="24">
        <v>264.77</v>
      </c>
      <c r="CH7" s="24">
        <v>269.33</v>
      </c>
      <c r="CI7" s="24">
        <v>280.23</v>
      </c>
      <c r="CJ7" s="24">
        <v>282.70999999999998</v>
      </c>
      <c r="CK7" s="24">
        <v>291.82</v>
      </c>
      <c r="CL7" s="24">
        <v>294.83</v>
      </c>
      <c r="CM7" s="24">
        <v>50</v>
      </c>
      <c r="CN7" s="24">
        <v>50</v>
      </c>
      <c r="CO7" s="24">
        <v>51.92</v>
      </c>
      <c r="CP7" s="24">
        <v>51.02</v>
      </c>
      <c r="CQ7" s="24">
        <v>51.92</v>
      </c>
      <c r="CR7" s="24">
        <v>59.94</v>
      </c>
      <c r="CS7" s="24">
        <v>59.64</v>
      </c>
      <c r="CT7" s="24">
        <v>58.19</v>
      </c>
      <c r="CU7" s="24">
        <v>56.52</v>
      </c>
      <c r="CV7" s="24">
        <v>88.45</v>
      </c>
      <c r="CW7" s="24">
        <v>84.27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89.66</v>
      </c>
      <c r="DD7" s="24">
        <v>90.63</v>
      </c>
      <c r="DE7" s="24">
        <v>87.8</v>
      </c>
      <c r="DF7" s="24">
        <v>88.43</v>
      </c>
      <c r="DG7" s="24">
        <v>90.34</v>
      </c>
      <c r="DH7" s="24">
        <v>86.02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 t="s">
        <v>104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 t="s">
        <v>104</v>
      </c>
      <c r="EO7" s="24" t="s">
        <v>104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114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野口 浩一</cp:lastModifiedBy>
  <dcterms:created xsi:type="dcterms:W3CDTF">2023-12-12T02:59:40Z</dcterms:created>
  <dcterms:modified xsi:type="dcterms:W3CDTF">2024-01-23T02:53:47Z</dcterms:modified>
  <cp:category/>
</cp:coreProperties>
</file>