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Z:\経営課\00経営課共通\★R05年度完結文書\各課照会通知文書\03財政部\07財政課\13月（1月）\【財政課_照会】公営企業に係る経営比較分析表（令和４年度決算）の分析等について\"/>
    </mc:Choice>
  </mc:AlternateContent>
  <xr:revisionPtr revIDLastSave="0" documentId="13_ncr:1_{F0F22031-7607-445B-8499-7A1BC9261A15}" xr6:coauthVersionLast="36" xr6:coauthVersionMax="36" xr10:uidLastSave="{00000000-0000-0000-0000-000000000000}"/>
  <workbookProtection workbookAlgorithmName="SHA-512" workbookHashValue="BRrqAIea9DOqiW6NxiemdPjwp+PAWP0IK+rpyVUwoPkkU56nLQE7lGkNC8+CXEXs/A54UVCXi0pp4PjW9Bduqw==" workbookSaltValue="F7eGlLw2k9aj6YRqkyikaw==" workbookSpinCount="100000" lockStructure="1"/>
  <bookViews>
    <workbookView xWindow="0" yWindow="0" windowWidth="15360" windowHeight="763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Q6" i="5"/>
  <c r="P6" i="5"/>
  <c r="O6" i="5"/>
  <c r="I10" i="4" s="1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G85" i="4"/>
  <c r="BB10" i="4"/>
  <c r="AT10" i="4"/>
  <c r="AD10" i="4"/>
  <c r="W10" i="4"/>
  <c r="P10" i="4"/>
  <c r="BB8" i="4"/>
  <c r="AT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<sst xmlns="http://schemas.openxmlformats.org/spreadsheetml/2006/main" count="275" uniqueCount="118">
  <si>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</si>
  <si>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</si>
  <si>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</si>
  <si>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</si>
  <si>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</si>
  <si>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</si>
  <si>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</si>
  <si>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</si>
  <si>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</si>
  <si>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</si>
  <si>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</si>
  <si>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</si>
  <si>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</si>
  <si>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</si>
  <si>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</si>
  <si>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</si>
  <si>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</si>
  <si>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</si>
  <si>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</si>
  <si>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</si>
  <si>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</si>
  <si>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</si>
  <si>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</si>
  <si>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</si>
  <si>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</si>
  <si>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</si>
  <si>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</si>
  <si>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</si>
  <si>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</si>
  <si>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</si>
  <si>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</si>
  <si>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</si>
  <si>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</si>
  <si>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</si>
  <si>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</si>
  <si>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</si>
  <si>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</si>
  <si>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</si>
  <si>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</si>
  <si>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</si>
  <si>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</si>
  <si>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</si>
  <si>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</si>
  <si>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</si>
  <si>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</si>
  <si>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</si>
  <si>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</si>
  <si>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</si>
  <si>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</si>
  <si>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</si>
  <si>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</si>
  <si>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</si>
  <si>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</si>
  <si>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</si>
  <si>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</si>
  <si>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</si>
  <si>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</si>
  <si>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</si>
  <si>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</si>
  <si>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</si>
  <si>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</si>
  <si>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</si>
  <si>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</si>
  <si>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</si>
  <si>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</si>
  <si>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</si>
  <si>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</si>
  <si>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</si>
  <si>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</si>
  <si>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</si>
  <si>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</si>
  <si>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</si>
  <si>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</si>
  <si>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</si>
  <si>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</si>
  <si>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</si>
  <si>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</si>
  <si>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</si>
  <si>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</si>
  <si>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</si>
  <si>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</si>
  <si>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</si>
  <si>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</si>
  <si>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</si>
  <si>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</si>
  <si>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</si>
  <si>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</si>
  <si>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</si>
  <si>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</si>
  <si>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</si>
  <si>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</si>
  <si>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</si>
  <si>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</si>
  <si>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</si>
  <si>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</si>
  <si>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</si>
  <si>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</si>
  <si>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</si>
  <si>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</si>
  <si>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</si>
  <si>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</si>
  <si>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</si>
  <si>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</si>
  <si>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</si>
  <si>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</si>
  <si>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</si>
  <si>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</si>
  <si>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</si>
  <si>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</si>
  <si>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</si>
  <si>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</si>
  <si>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</si>
  <si>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</si>
  <si>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</si>
  <si>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</si>
  <si>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平成4年供用開始であり、現時点で更新時期には至ってないが、早い段階での長期的な更新計画策定が必要である。</t>
    <rPh sb="1" eb="3">
      <t>ヘイセイ</t>
    </rPh>
    <rPh sb="4" eb="5">
      <t>ネン</t>
    </rPh>
    <rPh sb="5" eb="7">
      <t>キョウヨウ</t>
    </rPh>
    <rPh sb="7" eb="9">
      <t>カイシ</t>
    </rPh>
    <rPh sb="13" eb="16">
      <t>ゲンジテン</t>
    </rPh>
    <rPh sb="17" eb="19">
      <t>コウシン</t>
    </rPh>
    <rPh sb="19" eb="21">
      <t>ジキ</t>
    </rPh>
    <rPh sb="23" eb="24">
      <t>イタ</t>
    </rPh>
    <rPh sb="30" eb="31">
      <t>ハヤ</t>
    </rPh>
    <rPh sb="32" eb="34">
      <t>ダンカイ</t>
    </rPh>
    <rPh sb="36" eb="38">
      <t>チョウキ</t>
    </rPh>
    <rPh sb="38" eb="39">
      <t>テキ</t>
    </rPh>
    <rPh sb="40" eb="42">
      <t>コウシン</t>
    </rPh>
    <rPh sb="42" eb="44">
      <t>ケイカク</t>
    </rPh>
    <rPh sb="44" eb="46">
      <t>サクテイ</t>
    </rPh>
    <rPh sb="47" eb="49">
      <t>ヒツヨウ</t>
    </rPh>
    <phoneticPr fontId="4"/>
  </si>
  <si>
    <t>　平成29年度で整備完了となったが、今後、老朽化による修繕、更新などを見据えた長期的な更新計画策定や使用料水準の適正化、処理場の統合などを計画的に進める必要がある。</t>
    <rPh sb="1" eb="3">
      <t>ヘイセイ</t>
    </rPh>
    <rPh sb="5" eb="7">
      <t>ネンド</t>
    </rPh>
    <rPh sb="8" eb="10">
      <t>セイビ</t>
    </rPh>
    <rPh sb="10" eb="12">
      <t>カンリョウ</t>
    </rPh>
    <rPh sb="18" eb="20">
      <t>コンゴ</t>
    </rPh>
    <rPh sb="21" eb="24">
      <t>ロウキュウカ</t>
    </rPh>
    <rPh sb="27" eb="29">
      <t>シュウゼン</t>
    </rPh>
    <rPh sb="30" eb="32">
      <t>コウシン</t>
    </rPh>
    <rPh sb="35" eb="37">
      <t>ミス</t>
    </rPh>
    <rPh sb="39" eb="42">
      <t>チョウキテキ</t>
    </rPh>
    <rPh sb="43" eb="45">
      <t>コウシン</t>
    </rPh>
    <rPh sb="45" eb="47">
      <t>ケイカク</t>
    </rPh>
    <rPh sb="47" eb="49">
      <t>サクテイ</t>
    </rPh>
    <rPh sb="50" eb="53">
      <t>シヨウリョウ</t>
    </rPh>
    <rPh sb="53" eb="55">
      <t>スイジュン</t>
    </rPh>
    <rPh sb="56" eb="59">
      <t>テキセイカ</t>
    </rPh>
    <rPh sb="60" eb="63">
      <t>ショリジョウ</t>
    </rPh>
    <rPh sb="64" eb="66">
      <t>トウゴウ</t>
    </rPh>
    <rPh sb="69" eb="72">
      <t>ケイカクテキ</t>
    </rPh>
    <rPh sb="73" eb="74">
      <t>スス</t>
    </rPh>
    <rPh sb="76" eb="78">
      <t>ヒツヨウ</t>
    </rPh>
    <phoneticPr fontId="4"/>
  </si>
  <si>
    <t xml:space="preserve">①経常収支比率
　令和4年度は地方公営企業法適用後3年間ので初めて100％を下回る数値となっている。今後は更なる経営改善に向けた取組みが必要である。
③流動比率
　流動負債の約90％が建設改良費に充てられた企業債の償還金であり、接続率向上により今後数値上昇が見込まれるが、併せて使用料適正化へ向け、継続的な取組みが必要である。
④企業債残高対事業規模比率
　全国平均、類似団体平均と比較すると、著しく低い数値となっており、使用料改定など経営改善に向けた取組みが必要である。
⑤経費回収率
　全国平均、類似団体平均よりも高い数値となっているが、使用料で汚水処理費を賄えていない状況であるため、使用料適正化へ向け、継続的な取組みが必要である。
⑥汚水処理原価
　全国平均、類似団体平均よりも低い数値となっているが、継続的に経費節減に取り組む必要がある。
⑦施設利用率
　人口減少によって今後も施設利用率の低下が予想される。
⑧水洗化率
　全国平均、類似団体平均よりも僅かに高い数値となっているが、今後も接続率向上に向けた取組みが必要である。
</t>
    <rPh sb="9" eb="11">
      <t>レイワ</t>
    </rPh>
    <rPh sb="12" eb="14">
      <t>ネンド</t>
    </rPh>
    <rPh sb="24" eb="25">
      <t>ゴ</t>
    </rPh>
    <rPh sb="26" eb="28">
      <t>ネンカン</t>
    </rPh>
    <rPh sb="30" eb="31">
      <t>ハジ</t>
    </rPh>
    <rPh sb="38" eb="40">
      <t>シタマワ</t>
    </rPh>
    <rPh sb="41" eb="43">
      <t>スウチ</t>
    </rPh>
    <rPh sb="53" eb="54">
      <t>サラ</t>
    </rPh>
    <rPh sb="165" eb="167">
      <t>キギョウ</t>
    </rPh>
    <rPh sb="167" eb="168">
      <t>サイ</t>
    </rPh>
    <rPh sb="168" eb="170">
      <t>ザンダカ</t>
    </rPh>
    <rPh sb="170" eb="171">
      <t>タイ</t>
    </rPh>
    <rPh sb="171" eb="173">
      <t>ジギョウ</t>
    </rPh>
    <rPh sb="173" eb="175">
      <t>キボ</t>
    </rPh>
    <rPh sb="175" eb="177">
      <t>ヒリツ</t>
    </rPh>
    <rPh sb="179" eb="183">
      <t>ゼンコクヘイキン</t>
    </rPh>
    <rPh sb="184" eb="186">
      <t>ルイジ</t>
    </rPh>
    <rPh sb="186" eb="188">
      <t>ダンタイ</t>
    </rPh>
    <rPh sb="188" eb="190">
      <t>ヘイキン</t>
    </rPh>
    <rPh sb="191" eb="193">
      <t>ヒカク</t>
    </rPh>
    <rPh sb="197" eb="198">
      <t>イチジル</t>
    </rPh>
    <rPh sb="200" eb="201">
      <t>ヒク</t>
    </rPh>
    <rPh sb="202" eb="204">
      <t>スウチ</t>
    </rPh>
    <rPh sb="211" eb="214">
      <t>シヨウリョウ</t>
    </rPh>
    <rPh sb="214" eb="216">
      <t>カイテイ</t>
    </rPh>
    <rPh sb="218" eb="220">
      <t>ケイエイ</t>
    </rPh>
    <rPh sb="220" eb="222">
      <t>カイゼン</t>
    </rPh>
    <rPh sb="223" eb="224">
      <t>ム</t>
    </rPh>
    <rPh sb="226" eb="228">
      <t>トリク</t>
    </rPh>
    <rPh sb="230" eb="232">
      <t>ヒツヨウ</t>
    </rPh>
    <rPh sb="238" eb="240">
      <t>ケイヒ</t>
    </rPh>
    <rPh sb="240" eb="242">
      <t>カイシュウ</t>
    </rPh>
    <rPh sb="242" eb="243">
      <t>リツ</t>
    </rPh>
    <rPh sb="245" eb="247">
      <t>ゼンコク</t>
    </rPh>
    <rPh sb="247" eb="249">
      <t>ヘイキン</t>
    </rPh>
    <rPh sb="250" eb="252">
      <t>ルイジ</t>
    </rPh>
    <rPh sb="252" eb="254">
      <t>ダンタイ</t>
    </rPh>
    <rPh sb="254" eb="256">
      <t>ヘイキン</t>
    </rPh>
    <rPh sb="259" eb="260">
      <t>タカ</t>
    </rPh>
    <rPh sb="261" eb="263">
      <t>スウチ</t>
    </rPh>
    <rPh sb="271" eb="274">
      <t>シヨウリョウ</t>
    </rPh>
    <rPh sb="275" eb="277">
      <t>オスイ</t>
    </rPh>
    <rPh sb="277" eb="279">
      <t>ショリ</t>
    </rPh>
    <rPh sb="279" eb="280">
      <t>ヒ</t>
    </rPh>
    <rPh sb="281" eb="282">
      <t>マカナ</t>
    </rPh>
    <rPh sb="287" eb="289">
      <t>ジョウキョウ</t>
    </rPh>
    <rPh sb="321" eb="323">
      <t>オスイ</t>
    </rPh>
    <rPh sb="323" eb="325">
      <t>ショリ</t>
    </rPh>
    <rPh sb="325" eb="327">
      <t>ゲンカ</t>
    </rPh>
    <rPh sb="343" eb="344">
      <t>ヒク</t>
    </rPh>
    <rPh sb="345" eb="347">
      <t>スウチ</t>
    </rPh>
    <rPh sb="355" eb="358">
      <t>ケイゾクテキ</t>
    </rPh>
    <rPh sb="376" eb="378">
      <t>シセツ</t>
    </rPh>
    <rPh sb="378" eb="381">
      <t>リヨウリツ</t>
    </rPh>
    <rPh sb="383" eb="385">
      <t>ジンコウ</t>
    </rPh>
    <rPh sb="385" eb="387">
      <t>ゲンショウ</t>
    </rPh>
    <rPh sb="391" eb="393">
      <t>コンゴ</t>
    </rPh>
    <rPh sb="394" eb="396">
      <t>シセツ</t>
    </rPh>
    <rPh sb="396" eb="399">
      <t>リヨウリツ</t>
    </rPh>
    <rPh sb="400" eb="402">
      <t>テイカ</t>
    </rPh>
    <rPh sb="403" eb="405">
      <t>ヨソウ</t>
    </rPh>
    <rPh sb="411" eb="414">
      <t>スイセンカ</t>
    </rPh>
    <rPh sb="414" eb="415">
      <t>リツ</t>
    </rPh>
    <rPh sb="417" eb="419">
      <t>ゼンコク</t>
    </rPh>
    <rPh sb="419" eb="421">
      <t>ヘイキン</t>
    </rPh>
    <rPh sb="422" eb="424">
      <t>ルイジ</t>
    </rPh>
    <rPh sb="424" eb="426">
      <t>ダンタイ</t>
    </rPh>
    <rPh sb="426" eb="428">
      <t>ヘイキン</t>
    </rPh>
    <rPh sb="431" eb="432">
      <t>ワズ</t>
    </rPh>
    <rPh sb="434" eb="435">
      <t>タカ</t>
    </rPh>
    <rPh sb="436" eb="438">
      <t>スウチ</t>
    </rPh>
    <rPh sb="446" eb="448">
      <t>コンゴ</t>
    </rPh>
    <rPh sb="449" eb="451">
      <t>セツゾク</t>
    </rPh>
    <rPh sb="451" eb="452">
      <t>リツ</t>
    </rPh>
    <rPh sb="452" eb="454">
      <t>コウジョウ</t>
    </rPh>
    <rPh sb="455" eb="456">
      <t>ム</t>
    </rPh>
    <rPh sb="458" eb="460">
      <t>トリク</t>
    </rPh>
    <rPh sb="462" eb="464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</si>
</sst>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1-447D-9896-2E2419FA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0.05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1-447D-9896-2E2419FA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51.24</c:v>
                </c:pt>
                <c:pt idx="3">
                  <c:v>43.55</c:v>
                </c:pt>
                <c:pt idx="4">
                  <c:v>46.79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1-44FF-AA2D-E9F9FD9E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54.83</c:v>
                </c:pt>
                <c:pt idx="3">
                  <c:v>66.53</c:v>
                </c:pt>
                <c:pt idx="4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1-44FF-AA2D-E9F9FD9E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89.31</c:v>
                </c:pt>
                <c:pt idx="3">
                  <c:v>90.3</c:v>
                </c:pt>
                <c:pt idx="4">
                  <c:v>90.8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0-4274-93CD-695D6D35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84.7</c:v>
                </c:pt>
                <c:pt idx="3">
                  <c:v>84.67</c:v>
                </c:pt>
                <c:pt idx="4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0-4274-93CD-695D6D35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105.55</c:v>
                </c:pt>
                <c:pt idx="3">
                  <c:v>103.75</c:v>
                </c:pt>
                <c:pt idx="4">
                  <c:v>99.34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2-404B-9C58-DE13A6F27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106.37</c:v>
                </c:pt>
                <c:pt idx="3">
                  <c:v>106.07</c:v>
                </c:pt>
                <c:pt idx="4">
                  <c:v>101.91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2-404B-9C58-DE13A6F27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3.51</c:v>
                </c:pt>
                <c:pt idx="3">
                  <c:v>6.95</c:v>
                </c:pt>
                <c:pt idx="4">
                  <c:v>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B-4FFC-B6B6-B38BD0098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20.34</c:v>
                </c:pt>
                <c:pt idx="3">
                  <c:v>21.85</c:v>
                </c:pt>
                <c:pt idx="4">
                  <c:v>28.79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B-4FFC-B6B6-B38BD0098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F-4ABC-B935-FAE4B87B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F-4ABC-B935-FAE4B87B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A-4EDF-A6C3-9461A4922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139.02000000000001</c:v>
                </c:pt>
                <c:pt idx="3">
                  <c:v>132.04</c:v>
                </c:pt>
                <c:pt idx="4">
                  <c:v>124.8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A-4EDF-A6C3-9461A4922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32.729999999999997</c:v>
                </c:pt>
                <c:pt idx="3">
                  <c:v>33.85</c:v>
                </c:pt>
                <c:pt idx="4">
                  <c:v>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4-4A90-B53F-C30DD281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29.13</c:v>
                </c:pt>
                <c:pt idx="3">
                  <c:v>35.69</c:v>
                </c:pt>
                <c:pt idx="4">
                  <c:v>35.42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4-4A90-B53F-C30DD281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27.16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C-4E94-956F-0857A5ED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867.83</c:v>
                </c:pt>
                <c:pt idx="3">
                  <c:v>791.76</c:v>
                </c:pt>
                <c:pt idx="4">
                  <c:v>718.49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C-4E94-956F-0857A5ED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78.36</c:v>
                </c:pt>
                <c:pt idx="3">
                  <c:v>86.89</c:v>
                </c:pt>
                <c:pt idx="4">
                  <c:v>86.26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C-4EBB-AF53-3111C3A1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57.08</c:v>
                </c:pt>
                <c:pt idx="3">
                  <c:v>56.26</c:v>
                </c:pt>
                <c:pt idx="4">
                  <c:v>61.82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C-4EBB-AF53-3111C3A1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196.64</c:v>
                </c:pt>
                <c:pt idx="3">
                  <c:v>177.04</c:v>
                </c:pt>
                <c:pt idx="4">
                  <c:v>181.73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F-4B19-86A0-A1C4F6B4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274.99</c:v>
                </c:pt>
                <c:pt idx="3">
                  <c:v>282.08999999999997</c:v>
                </c:pt>
                <c:pt idx="4">
                  <c:v>246.9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F-4B19-86A0-A1C4F6B4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M16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福島県　須賀川市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農業集落排水</v>
      </c>
      <c r="Q8" s="35"/>
      <c r="R8" s="35"/>
      <c r="S8" s="35"/>
      <c r="T8" s="35"/>
      <c r="U8" s="35"/>
      <c r="V8" s="35"/>
      <c r="W8" s="35" t="str">
        <f>データ!L6</f>
        <v>F1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74634</v>
      </c>
      <c r="AM8" s="37"/>
      <c r="AN8" s="37"/>
      <c r="AO8" s="37"/>
      <c r="AP8" s="37"/>
      <c r="AQ8" s="37"/>
      <c r="AR8" s="37"/>
      <c r="AS8" s="37"/>
      <c r="AT8" s="38">
        <f>データ!T6</f>
        <v>279.43</v>
      </c>
      <c r="AU8" s="38"/>
      <c r="AV8" s="38"/>
      <c r="AW8" s="38"/>
      <c r="AX8" s="38"/>
      <c r="AY8" s="38"/>
      <c r="AZ8" s="38"/>
      <c r="BA8" s="38"/>
      <c r="BB8" s="38">
        <f>データ!U6</f>
        <v>267.08999999999997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>
        <f>データ!O6</f>
        <v>71.38</v>
      </c>
      <c r="J10" s="38"/>
      <c r="K10" s="38"/>
      <c r="L10" s="38"/>
      <c r="M10" s="38"/>
      <c r="N10" s="38"/>
      <c r="O10" s="38"/>
      <c r="P10" s="38">
        <f>データ!P6</f>
        <v>14.64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4290</v>
      </c>
      <c r="AE10" s="37"/>
      <c r="AF10" s="37"/>
      <c r="AG10" s="37"/>
      <c r="AH10" s="37"/>
      <c r="AI10" s="37"/>
      <c r="AJ10" s="37"/>
      <c r="AK10" s="2"/>
      <c r="AL10" s="37">
        <f>データ!V6</f>
        <v>10876</v>
      </c>
      <c r="AM10" s="37"/>
      <c r="AN10" s="37"/>
      <c r="AO10" s="37"/>
      <c r="AP10" s="37"/>
      <c r="AQ10" s="37"/>
      <c r="AR10" s="37"/>
      <c r="AS10" s="37"/>
      <c r="AT10" s="38">
        <f>データ!W6</f>
        <v>13.79</v>
      </c>
      <c r="AU10" s="38"/>
      <c r="AV10" s="38"/>
      <c r="AW10" s="38"/>
      <c r="AX10" s="38"/>
      <c r="AY10" s="38"/>
      <c r="AZ10" s="38"/>
      <c r="BA10" s="38"/>
      <c r="BB10" s="38">
        <f>データ!X6</f>
        <v>788.69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117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115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116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【103.61】</v>
      </c>
      <c r="F85" s="12" t="str">
        <f>データ!AT6</f>
        <v>【133.62】</v>
      </c>
      <c r="G85" s="12" t="str">
        <f>データ!BE6</f>
        <v>【36.94】</v>
      </c>
      <c r="H85" s="12" t="str">
        <f>データ!BP6</f>
        <v>【809.19】</v>
      </c>
      <c r="I85" s="12" t="str">
        <f>データ!CA6</f>
        <v>【57.02】</v>
      </c>
      <c r="J85" s="12" t="str">
        <f>データ!CL6</f>
        <v>【273.68】</v>
      </c>
      <c r="K85" s="12" t="str">
        <f>データ!CW6</f>
        <v>【52.55】</v>
      </c>
      <c r="L85" s="12" t="str">
        <f>データ!DH6</f>
        <v>【87.30】</v>
      </c>
      <c r="M85" s="12" t="str">
        <f>データ!DS6</f>
        <v>【27.11】</v>
      </c>
      <c r="N85" s="12" t="str">
        <f>データ!ED6</f>
        <v>【0.00】</v>
      </c>
      <c r="O85" s="12" t="str">
        <f>データ!EO6</f>
        <v>【0.02】</v>
      </c>
    </row>
  </sheetData>
  <sheetProtection algorithmName="SHA-512" hashValue="ppYSalNKn8vDYtPRxMA1oE92NeLMkt9T6U+jdvLkGKgqannBVYBxH3b7PNMk1I4pUdpHcfFbmxFXQ2dQZED+mg==" saltValue="EqLunqLS8edEXj6JeBE6U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72079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須賀川市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71.38</v>
      </c>
      <c r="P6" s="20">
        <f t="shared" si="3"/>
        <v>14.64</v>
      </c>
      <c r="Q6" s="20">
        <f t="shared" si="3"/>
        <v>100</v>
      </c>
      <c r="R6" s="20">
        <f t="shared" si="3"/>
        <v>4290</v>
      </c>
      <c r="S6" s="20">
        <f t="shared" si="3"/>
        <v>74634</v>
      </c>
      <c r="T6" s="20">
        <f t="shared" si="3"/>
        <v>279.43</v>
      </c>
      <c r="U6" s="20">
        <f t="shared" si="3"/>
        <v>267.08999999999997</v>
      </c>
      <c r="V6" s="20">
        <f t="shared" si="3"/>
        <v>10876</v>
      </c>
      <c r="W6" s="20">
        <f t="shared" si="3"/>
        <v>13.79</v>
      </c>
      <c r="X6" s="20">
        <f t="shared" si="3"/>
        <v>788.69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105.55</v>
      </c>
      <c r="AB6" s="21">
        <f t="shared" si="4"/>
        <v>103.75</v>
      </c>
      <c r="AC6" s="21">
        <f t="shared" si="4"/>
        <v>99.34</v>
      </c>
      <c r="AD6" s="21" t="str">
        <f t="shared" si="4"/>
        <v>-</v>
      </c>
      <c r="AE6" s="21" t="str">
        <f t="shared" si="4"/>
        <v>-</v>
      </c>
      <c r="AF6" s="21">
        <f t="shared" si="4"/>
        <v>106.37</v>
      </c>
      <c r="AG6" s="21">
        <f t="shared" si="4"/>
        <v>106.07</v>
      </c>
      <c r="AH6" s="21">
        <f t="shared" si="4"/>
        <v>101.91</v>
      </c>
      <c r="AI6" s="20" t="str">
        <f>IF(AI7="","",IF(AI7="-","【-】","【"&amp;SUBSTITUTE(TEXT(AI7,"#,##0.00"),"-","△")&amp;"】"))</f>
        <v>【103.61】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139.02000000000001</v>
      </c>
      <c r="AR6" s="21">
        <f t="shared" si="5"/>
        <v>132.04</v>
      </c>
      <c r="AS6" s="21">
        <f t="shared" si="5"/>
        <v>124.8</v>
      </c>
      <c r="AT6" s="20" t="str">
        <f>IF(AT7="","",IF(AT7="-","【-】","【"&amp;SUBSTITUTE(TEXT(AT7,"#,##0.00"),"-","△")&amp;"】"))</f>
        <v>【133.62】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32.729999999999997</v>
      </c>
      <c r="AX6" s="21">
        <f t="shared" si="6"/>
        <v>33.85</v>
      </c>
      <c r="AY6" s="21">
        <f t="shared" si="6"/>
        <v>7.03</v>
      </c>
      <c r="AZ6" s="21" t="str">
        <f t="shared" si="6"/>
        <v>-</v>
      </c>
      <c r="BA6" s="21" t="str">
        <f t="shared" si="6"/>
        <v>-</v>
      </c>
      <c r="BB6" s="21">
        <f t="shared" si="6"/>
        <v>29.13</v>
      </c>
      <c r="BC6" s="21">
        <f t="shared" si="6"/>
        <v>35.69</v>
      </c>
      <c r="BD6" s="21">
        <f t="shared" si="6"/>
        <v>35.42</v>
      </c>
      <c r="BE6" s="20" t="str">
        <f>IF(BE7="","",IF(BE7="-","【-】","【"&amp;SUBSTITUTE(TEXT(BE7,"#,##0.00"),"-","△")&amp;"】"))</f>
        <v>【36.94】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27.16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867.83</v>
      </c>
      <c r="BN6" s="21">
        <f t="shared" si="7"/>
        <v>791.76</v>
      </c>
      <c r="BO6" s="21">
        <f t="shared" si="7"/>
        <v>718.49</v>
      </c>
      <c r="BP6" s="20" t="str">
        <f>IF(BP7="","",IF(BP7="-","【-】","【"&amp;SUBSTITUTE(TEXT(BP7,"#,##0.00"),"-","△")&amp;"】"))</f>
        <v>【809.19】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78.36</v>
      </c>
      <c r="BT6" s="21">
        <f t="shared" si="8"/>
        <v>86.89</v>
      </c>
      <c r="BU6" s="21">
        <f t="shared" si="8"/>
        <v>86.26</v>
      </c>
      <c r="BV6" s="21" t="str">
        <f t="shared" si="8"/>
        <v>-</v>
      </c>
      <c r="BW6" s="21" t="str">
        <f t="shared" si="8"/>
        <v>-</v>
      </c>
      <c r="BX6" s="21">
        <f t="shared" si="8"/>
        <v>57.08</v>
      </c>
      <c r="BY6" s="21">
        <f t="shared" si="8"/>
        <v>56.26</v>
      </c>
      <c r="BZ6" s="21">
        <f t="shared" si="8"/>
        <v>61.82</v>
      </c>
      <c r="CA6" s="20" t="str">
        <f>IF(CA7="","",IF(CA7="-","【-】","【"&amp;SUBSTITUTE(TEXT(CA7,"#,##0.00"),"-","△")&amp;"】"))</f>
        <v>【57.02】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196.64</v>
      </c>
      <c r="CE6" s="21">
        <f t="shared" si="9"/>
        <v>177.04</v>
      </c>
      <c r="CF6" s="21">
        <f t="shared" si="9"/>
        <v>181.73</v>
      </c>
      <c r="CG6" s="21" t="str">
        <f t="shared" si="9"/>
        <v>-</v>
      </c>
      <c r="CH6" s="21" t="str">
        <f t="shared" si="9"/>
        <v>-</v>
      </c>
      <c r="CI6" s="21">
        <f t="shared" si="9"/>
        <v>274.99</v>
      </c>
      <c r="CJ6" s="21">
        <f t="shared" si="9"/>
        <v>282.08999999999997</v>
      </c>
      <c r="CK6" s="21">
        <f t="shared" si="9"/>
        <v>246.9</v>
      </c>
      <c r="CL6" s="20" t="str">
        <f>IF(CL7="","",IF(CL7="-","【-】","【"&amp;SUBSTITUTE(TEXT(CL7,"#,##0.00"),"-","△")&amp;"】"))</f>
        <v>【273.68】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51.24</v>
      </c>
      <c r="CP6" s="21">
        <f t="shared" si="10"/>
        <v>43.55</v>
      </c>
      <c r="CQ6" s="21">
        <f t="shared" si="10"/>
        <v>46.79</v>
      </c>
      <c r="CR6" s="21" t="str">
        <f t="shared" si="10"/>
        <v>-</v>
      </c>
      <c r="CS6" s="21" t="str">
        <f t="shared" si="10"/>
        <v>-</v>
      </c>
      <c r="CT6" s="21">
        <f t="shared" si="10"/>
        <v>54.83</v>
      </c>
      <c r="CU6" s="21">
        <f t="shared" si="10"/>
        <v>66.53</v>
      </c>
      <c r="CV6" s="21">
        <f t="shared" si="10"/>
        <v>52.9</v>
      </c>
      <c r="CW6" s="20" t="str">
        <f>IF(CW7="","",IF(CW7="-","【-】","【"&amp;SUBSTITUTE(TEXT(CW7,"#,##0.00"),"-","△")&amp;"】"))</f>
        <v>【52.55】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89.31</v>
      </c>
      <c r="DA6" s="21">
        <f t="shared" si="11"/>
        <v>90.3</v>
      </c>
      <c r="DB6" s="21">
        <f t="shared" si="11"/>
        <v>90.8</v>
      </c>
      <c r="DC6" s="21" t="str">
        <f t="shared" si="11"/>
        <v>-</v>
      </c>
      <c r="DD6" s="21" t="str">
        <f t="shared" si="11"/>
        <v>-</v>
      </c>
      <c r="DE6" s="21">
        <f t="shared" si="11"/>
        <v>84.7</v>
      </c>
      <c r="DF6" s="21">
        <f t="shared" si="11"/>
        <v>84.67</v>
      </c>
      <c r="DG6" s="21">
        <f t="shared" si="11"/>
        <v>90.3</v>
      </c>
      <c r="DH6" s="20" t="str">
        <f>IF(DH7="","",IF(DH7="-","【-】","【"&amp;SUBSTITUTE(TEXT(DH7,"#,##0.00"),"-","△")&amp;"】"))</f>
        <v>【87.30】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3.51</v>
      </c>
      <c r="DL6" s="21">
        <f t="shared" si="12"/>
        <v>6.95</v>
      </c>
      <c r="DM6" s="21">
        <f t="shared" si="12"/>
        <v>9.91</v>
      </c>
      <c r="DN6" s="21" t="str">
        <f t="shared" si="12"/>
        <v>-</v>
      </c>
      <c r="DO6" s="21" t="str">
        <f t="shared" si="12"/>
        <v>-</v>
      </c>
      <c r="DP6" s="21">
        <f t="shared" si="12"/>
        <v>20.34</v>
      </c>
      <c r="DQ6" s="21">
        <f t="shared" si="12"/>
        <v>21.85</v>
      </c>
      <c r="DR6" s="21">
        <f t="shared" si="12"/>
        <v>28.79</v>
      </c>
      <c r="DS6" s="20" t="str">
        <f>IF(DS7="","",IF(DS7="-","【-】","【"&amp;SUBSTITUTE(TEXT(DS7,"#,##0.00"),"-","△")&amp;"】"))</f>
        <v>【27.11】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0.25</v>
      </c>
      <c r="EM6" s="21">
        <f t="shared" si="14"/>
        <v>0.05</v>
      </c>
      <c r="EN6" s="21">
        <f t="shared" si="14"/>
        <v>0.01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2022</v>
      </c>
      <c r="C7" s="23">
        <v>72079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71.38</v>
      </c>
      <c r="P7" s="24">
        <v>14.64</v>
      </c>
      <c r="Q7" s="24">
        <v>100</v>
      </c>
      <c r="R7" s="24">
        <v>4290</v>
      </c>
      <c r="S7" s="24">
        <v>74634</v>
      </c>
      <c r="T7" s="24">
        <v>279.43</v>
      </c>
      <c r="U7" s="24">
        <v>267.08999999999997</v>
      </c>
      <c r="V7" s="24">
        <v>10876</v>
      </c>
      <c r="W7" s="24">
        <v>13.79</v>
      </c>
      <c r="X7" s="24">
        <v>788.69</v>
      </c>
      <c r="Y7" s="24" t="s">
        <v>102</v>
      </c>
      <c r="Z7" s="24" t="s">
        <v>102</v>
      </c>
      <c r="AA7" s="24">
        <v>105.55</v>
      </c>
      <c r="AB7" s="24">
        <v>103.75</v>
      </c>
      <c r="AC7" s="24">
        <v>99.34</v>
      </c>
      <c r="AD7" s="24" t="s">
        <v>102</v>
      </c>
      <c r="AE7" s="24" t="s">
        <v>102</v>
      </c>
      <c r="AF7" s="24">
        <v>106.37</v>
      </c>
      <c r="AG7" s="24">
        <v>106.07</v>
      </c>
      <c r="AH7" s="24">
        <v>101.91</v>
      </c>
      <c r="AI7" s="24">
        <v>103.61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139.02000000000001</v>
      </c>
      <c r="AR7" s="24">
        <v>132.04</v>
      </c>
      <c r="AS7" s="24">
        <v>124.8</v>
      </c>
      <c r="AT7" s="24">
        <v>133.62</v>
      </c>
      <c r="AU7" s="24" t="s">
        <v>102</v>
      </c>
      <c r="AV7" s="24" t="s">
        <v>102</v>
      </c>
      <c r="AW7" s="24">
        <v>32.729999999999997</v>
      </c>
      <c r="AX7" s="24">
        <v>33.85</v>
      </c>
      <c r="AY7" s="24">
        <v>7.03</v>
      </c>
      <c r="AZ7" s="24" t="s">
        <v>102</v>
      </c>
      <c r="BA7" s="24" t="s">
        <v>102</v>
      </c>
      <c r="BB7" s="24">
        <v>29.13</v>
      </c>
      <c r="BC7" s="24">
        <v>35.69</v>
      </c>
      <c r="BD7" s="24">
        <v>35.42</v>
      </c>
      <c r="BE7" s="24">
        <v>36.94</v>
      </c>
      <c r="BF7" s="24" t="s">
        <v>102</v>
      </c>
      <c r="BG7" s="24" t="s">
        <v>102</v>
      </c>
      <c r="BH7" s="24">
        <v>27.16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867.83</v>
      </c>
      <c r="BN7" s="24">
        <v>791.76</v>
      </c>
      <c r="BO7" s="24">
        <v>718.49</v>
      </c>
      <c r="BP7" s="24">
        <v>809.19</v>
      </c>
      <c r="BQ7" s="24" t="s">
        <v>102</v>
      </c>
      <c r="BR7" s="24" t="s">
        <v>102</v>
      </c>
      <c r="BS7" s="24">
        <v>78.36</v>
      </c>
      <c r="BT7" s="24">
        <v>86.89</v>
      </c>
      <c r="BU7" s="24">
        <v>86.26</v>
      </c>
      <c r="BV7" s="24" t="s">
        <v>102</v>
      </c>
      <c r="BW7" s="24" t="s">
        <v>102</v>
      </c>
      <c r="BX7" s="24">
        <v>57.08</v>
      </c>
      <c r="BY7" s="24">
        <v>56.26</v>
      </c>
      <c r="BZ7" s="24">
        <v>61.82</v>
      </c>
      <c r="CA7" s="24">
        <v>57.02</v>
      </c>
      <c r="CB7" s="24" t="s">
        <v>102</v>
      </c>
      <c r="CC7" s="24" t="s">
        <v>102</v>
      </c>
      <c r="CD7" s="24">
        <v>196.64</v>
      </c>
      <c r="CE7" s="24">
        <v>177.04</v>
      </c>
      <c r="CF7" s="24">
        <v>181.73</v>
      </c>
      <c r="CG7" s="24" t="s">
        <v>102</v>
      </c>
      <c r="CH7" s="24" t="s">
        <v>102</v>
      </c>
      <c r="CI7" s="24">
        <v>274.99</v>
      </c>
      <c r="CJ7" s="24">
        <v>282.08999999999997</v>
      </c>
      <c r="CK7" s="24">
        <v>246.9</v>
      </c>
      <c r="CL7" s="24">
        <v>273.68</v>
      </c>
      <c r="CM7" s="24" t="s">
        <v>102</v>
      </c>
      <c r="CN7" s="24" t="s">
        <v>102</v>
      </c>
      <c r="CO7" s="24">
        <v>51.24</v>
      </c>
      <c r="CP7" s="24">
        <v>43.55</v>
      </c>
      <c r="CQ7" s="24">
        <v>46.79</v>
      </c>
      <c r="CR7" s="24" t="s">
        <v>102</v>
      </c>
      <c r="CS7" s="24" t="s">
        <v>102</v>
      </c>
      <c r="CT7" s="24">
        <v>54.83</v>
      </c>
      <c r="CU7" s="24">
        <v>66.53</v>
      </c>
      <c r="CV7" s="24">
        <v>52.9</v>
      </c>
      <c r="CW7" s="24">
        <v>52.55</v>
      </c>
      <c r="CX7" s="24" t="s">
        <v>102</v>
      </c>
      <c r="CY7" s="24" t="s">
        <v>102</v>
      </c>
      <c r="CZ7" s="24">
        <v>89.31</v>
      </c>
      <c r="DA7" s="24">
        <v>90.3</v>
      </c>
      <c r="DB7" s="24">
        <v>90.8</v>
      </c>
      <c r="DC7" s="24" t="s">
        <v>102</v>
      </c>
      <c r="DD7" s="24" t="s">
        <v>102</v>
      </c>
      <c r="DE7" s="24">
        <v>84.7</v>
      </c>
      <c r="DF7" s="24">
        <v>84.67</v>
      </c>
      <c r="DG7" s="24">
        <v>90.3</v>
      </c>
      <c r="DH7" s="24">
        <v>87.3</v>
      </c>
      <c r="DI7" s="24" t="s">
        <v>102</v>
      </c>
      <c r="DJ7" s="24" t="s">
        <v>102</v>
      </c>
      <c r="DK7" s="24">
        <v>3.51</v>
      </c>
      <c r="DL7" s="24">
        <v>6.95</v>
      </c>
      <c r="DM7" s="24">
        <v>9.91</v>
      </c>
      <c r="DN7" s="24" t="s">
        <v>102</v>
      </c>
      <c r="DO7" s="24" t="s">
        <v>102</v>
      </c>
      <c r="DP7" s="24">
        <v>20.34</v>
      </c>
      <c r="DQ7" s="24">
        <v>21.85</v>
      </c>
      <c r="DR7" s="24">
        <v>28.79</v>
      </c>
      <c r="DS7" s="24">
        <v>27.11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0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0.25</v>
      </c>
      <c r="EM7" s="24">
        <v>0.05</v>
      </c>
      <c r="EN7" s="24">
        <v>0.01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113</v>
      </c>
      <c r="F13" t="s">
        <v>111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野口 浩一</cp:lastModifiedBy>
  <cp:lastPrinted>2024-01-24T04:13:58Z</cp:lastPrinted>
  <dcterms:created xsi:type="dcterms:W3CDTF">2023-12-12T01:00:21Z</dcterms:created>
  <dcterms:modified xsi:type="dcterms:W3CDTF">2024-01-24T05:28:04Z</dcterms:modified>
  <cp:category/>
</cp:coreProperties>
</file>