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01jofls1\0500600_経営企画課$\03.経営企画係（1GBまで）\11 経営比較分析表\09 R4経営比較分析表\04 回答\"/>
    </mc:Choice>
  </mc:AlternateContent>
  <workbookProtection workbookAlgorithmName="SHA-512" workbookHashValue="beJEKrKFDbgTqmOxTWhD5bwH5K6MJ2PMxNc78q+flReYhld9C39UBMr1vnGvpiXmNd7bqUA+SGNBz47ZOXbAbQ==" workbookSaltValue="yuWdG/jButkBXkn9umLphg==" workbookSpinCount="100000" lockStructure="1"/>
  <bookViews>
    <workbookView xWindow="0" yWindow="0" windowWidth="15360" windowHeight="7632"/>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W8" i="4"/>
  <c r="P8" i="4"/>
  <c r="I8" i="4"/>
  <c r="B6" i="4"/>
</calcChain>
</file>

<file path=xl/sharedStrings.xml><?xml version="1.0" encoding="utf-8"?>
<sst xmlns="http://schemas.openxmlformats.org/spreadsheetml/2006/main" count="231" uniqueCount="118">
  <si>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</si>
  <si>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</si>
  <si>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</si>
  <si>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</si>
  <si>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</si>
  <si>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</si>
  <si>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</si>
  <si>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</si>
  <si>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</si>
  <si>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</si>
  <si>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</si>
  <si>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</si>
  <si>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</si>
  <si>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</si>
  <si>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</si>
  <si>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</si>
  <si>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</si>
  <si>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</si>
  <si>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</si>
  <si>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</si>
  <si>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</si>
  <si>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</si>
  <si>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</si>
  <si>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</si>
  <si>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</si>
  <si>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</si>
  <si>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</si>
  <si>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</si>
  <si>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</si>
  <si>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</si>
  <si>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</si>
  <si>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</si>
  <si>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</si>
  <si>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</si>
  <si>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</si>
  <si>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</si>
  <si>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</si>
  <si>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</si>
  <si>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</si>
  <si>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</si>
  <si>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</si>
  <si>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</si>
  <si>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</si>
  <si>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</si>
  <si>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</si>
  <si>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</si>
  <si>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</si>
  <si>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</si>
  <si>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</si>
  <si>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</si>
  <si>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</si>
  <si>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</si>
  <si>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</si>
  <si>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</si>
  <si>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</si>
  <si>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</si>
  <si>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</si>
  <si>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</si>
  <si>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</si>
  <si>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</si>
  <si>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</si>
  <si>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</si>
  <si>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</si>
  <si>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</si>
  <si>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</si>
  <si>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</si>
  <si>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</si>
  <si>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</si>
  <si>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</si>
  <si>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</si>
  <si>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</si>
  <si>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</si>
  <si>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</si>
  <si>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</si>
  <si>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</si>
  <si>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</si>
  <si>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</si>
  <si>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</si>
  <si>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</si>
  <si>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</si>
  <si>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</si>
  <si>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</si>
  <si>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</si>
  <si>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</si>
  <si>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</si>
  <si>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</si>
  <si>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</si>
  <si>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</si>
  <si>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</si>
  <si>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</si>
  <si>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</si>
  <si>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</si>
  <si>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</si>
  <si>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</si>
  <si>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</si>
  <si>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</si>
  <si>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いわき市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</si>
  <si>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</si>
  <si>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</si>
  <si>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</si>
  <si>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</si>
  <si>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</si>
  <si>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</si>
  <si>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</si>
  <si>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</si>
  <si>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</si>
  <si>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</si>
  <si>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</si>
  <si>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</si>
  <si>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</si>
  <si>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</si>
  <si>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</si>
  <si>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</si>
  <si>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"R"dd</t>
    <phoneticPr fontId="4"/>
  </si>
  <si>
    <t>←書式設定</t>
    <rPh sb="1" eb="3">
      <t>ショシキ</t>
    </rPh>
    <rPh sb="3" eb="5">
      <t>セッテイ</t>
    </rPh>
    <phoneticPr fontId="4"/>
  </si>
  <si>
    <t>　経常収支比率については、100％を下回っていることから、使用料収入や一般会計からの繰入金（公費負担分）のみでは、維持管理費や支払利息等の経常的な費用を賄えていない状況です。
　累積欠損金比率については、経営の健全性の観点からも将来に向けて累積欠損金の解消を図る必要があります。
　経費回収率については、全国平均値や類似団体平均値を上回っていますが、さらなる経営の改善に向け汚水処理費用の削減や使用料水準の適正化を図る必要があると考えられます。
　汚水処理原価については、全国平均値や類似団体平均値を大きく下回っていることから、効率的に汚水処理を実施していると言えます。
　施設利用率や水洗化率については、全国平均値や類似団体平均値を下回っていますが、これは、供用開始後間もない処理区があり、各世帯の接続が途上であることに起因しており、今後も引き続き接続促進を図り、接続人口や処理水量の増加を図る必要があると考えられます。</t>
    <rPh sb="18" eb="20">
      <t>シタマワ</t>
    </rPh>
    <rPh sb="309" eb="311">
      <t>ルイジ</t>
    </rPh>
    <rPh sb="311" eb="313">
      <t>ダンタイ</t>
    </rPh>
    <rPh sb="313" eb="316">
      <t>ヘイキンチ</t>
    </rPh>
    <rPh sb="361" eb="363">
      <t>キイン</t>
    </rPh>
    <phoneticPr fontId="4"/>
  </si>
  <si>
    <t>　有形固定資産減価償却率については、全国平均値や類似団体平均値を下回っています。これは企業会計移行後（H28～）の経過年数が浅いことに要因があると考えられます。</t>
    <phoneticPr fontId="4"/>
  </si>
  <si>
    <t>　本市の農業集落排水事業については、各種指標を総合的に判断すると、供用開始後間もない処理区があり、このため、接続率が低く、現状では効率的な事業経営を実現できているとは言い難い面もあることから、令和２年度に策定した「いわき市農業集落排水事業経営戦略」に基づき、効率的な事業経営を目指していく必要があ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</si>
</sst>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quot;-&quot;">
                  <c:v>0.15</c:v>
                </c:pt>
                <c:pt idx="3">
                  <c:v>0</c:v>
                </c:pt>
                <c:pt idx="4">
                  <c:v>0</c:v>
                </c:pt>
              </c:numCache>
            </c:numRef>
          </c:val>
          <c:extLst>
            <c:ext xmlns:c16="http://schemas.microsoft.com/office/drawing/2014/chart" uri="{C3380CC4-5D6E-409C-BE32-E72D297353CC}">
              <c16:uniqueId val="{00000000-F76C-46B2-AF77-4EA79C8F7B6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0.02</c:v>
                </c:pt>
                <c:pt idx="2">
                  <c:v>0.25</c:v>
                </c:pt>
                <c:pt idx="3">
                  <c:v>0.05</c:v>
                </c:pt>
                <c:pt idx="4">
                  <c:v>0.03</c:v>
                </c:pt>
              </c:numCache>
            </c:numRef>
          </c:val>
          <c:smooth val="0"/>
          <c:extLst>
            <c:ext xmlns:c16="http://schemas.microsoft.com/office/drawing/2014/chart" uri="{C3380CC4-5D6E-409C-BE32-E72D297353CC}">
              <c16:uniqueId val="{00000001-F76C-46B2-AF77-4EA79C8F7B6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44.07</c:v>
                </c:pt>
                <c:pt idx="1">
                  <c:v>44.46</c:v>
                </c:pt>
                <c:pt idx="2">
                  <c:v>45.41</c:v>
                </c:pt>
                <c:pt idx="3">
                  <c:v>43.18</c:v>
                </c:pt>
                <c:pt idx="4">
                  <c:v>43.18</c:v>
                </c:pt>
              </c:numCache>
            </c:numRef>
          </c:val>
          <c:extLst>
            <c:ext xmlns:c16="http://schemas.microsoft.com/office/drawing/2014/chart" uri="{C3380CC4-5D6E-409C-BE32-E72D297353CC}">
              <c16:uniqueId val="{00000000-AD2A-4137-8B35-4A493FE4465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50.68</c:v>
                </c:pt>
                <c:pt idx="1">
                  <c:v>50.14</c:v>
                </c:pt>
                <c:pt idx="2">
                  <c:v>54.83</c:v>
                </c:pt>
                <c:pt idx="3">
                  <c:v>66.53</c:v>
                </c:pt>
                <c:pt idx="4">
                  <c:v>52.35</c:v>
                </c:pt>
              </c:numCache>
            </c:numRef>
          </c:val>
          <c:smooth val="0"/>
          <c:extLst>
            <c:ext xmlns:c16="http://schemas.microsoft.com/office/drawing/2014/chart" uri="{C3380CC4-5D6E-409C-BE32-E72D297353CC}">
              <c16:uniqueId val="{00000001-AD2A-4137-8B35-4A493FE4465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77.81</c:v>
                </c:pt>
                <c:pt idx="1">
                  <c:v>79.290000000000006</c:v>
                </c:pt>
                <c:pt idx="2">
                  <c:v>79.900000000000006</c:v>
                </c:pt>
                <c:pt idx="3">
                  <c:v>81.16</c:v>
                </c:pt>
                <c:pt idx="4">
                  <c:v>84.37</c:v>
                </c:pt>
              </c:numCache>
            </c:numRef>
          </c:val>
          <c:extLst>
            <c:ext xmlns:c16="http://schemas.microsoft.com/office/drawing/2014/chart" uri="{C3380CC4-5D6E-409C-BE32-E72D297353CC}">
              <c16:uniqueId val="{00000000-A420-432A-ACB9-6EBDEBCD646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84.86</c:v>
                </c:pt>
                <c:pt idx="1">
                  <c:v>84.98</c:v>
                </c:pt>
                <c:pt idx="2">
                  <c:v>84.7</c:v>
                </c:pt>
                <c:pt idx="3">
                  <c:v>84.67</c:v>
                </c:pt>
                <c:pt idx="4">
                  <c:v>84.39</c:v>
                </c:pt>
              </c:numCache>
            </c:numRef>
          </c:val>
          <c:smooth val="0"/>
          <c:extLst>
            <c:ext xmlns:c16="http://schemas.microsoft.com/office/drawing/2014/chart" uri="{C3380CC4-5D6E-409C-BE32-E72D297353CC}">
              <c16:uniqueId val="{00000001-A420-432A-ACB9-6EBDEBCD646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95.35</c:v>
                </c:pt>
                <c:pt idx="1">
                  <c:v>96.11</c:v>
                </c:pt>
                <c:pt idx="2">
                  <c:v>104.27</c:v>
                </c:pt>
                <c:pt idx="3">
                  <c:v>99.19</c:v>
                </c:pt>
                <c:pt idx="4">
                  <c:v>90.73</c:v>
                </c:pt>
              </c:numCache>
            </c:numRef>
          </c:val>
          <c:extLst>
            <c:ext xmlns:c16="http://schemas.microsoft.com/office/drawing/2014/chart" uri="{C3380CC4-5D6E-409C-BE32-E72D297353CC}">
              <c16:uniqueId val="{00000000-224C-482B-99C7-0E3EEEB505B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101.77</c:v>
                </c:pt>
                <c:pt idx="1">
                  <c:v>103.6</c:v>
                </c:pt>
                <c:pt idx="2">
                  <c:v>106.37</c:v>
                </c:pt>
                <c:pt idx="3">
                  <c:v>106.07</c:v>
                </c:pt>
                <c:pt idx="4">
                  <c:v>105.5</c:v>
                </c:pt>
              </c:numCache>
            </c:numRef>
          </c:val>
          <c:smooth val="0"/>
          <c:extLst>
            <c:ext xmlns:c16="http://schemas.microsoft.com/office/drawing/2014/chart" uri="{C3380CC4-5D6E-409C-BE32-E72D297353CC}">
              <c16:uniqueId val="{00000001-224C-482B-99C7-0E3EEEB505B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8.2200000000000006</c:v>
                </c:pt>
                <c:pt idx="1">
                  <c:v>10.85</c:v>
                </c:pt>
                <c:pt idx="2">
                  <c:v>13.31</c:v>
                </c:pt>
                <c:pt idx="3">
                  <c:v>15.79</c:v>
                </c:pt>
                <c:pt idx="4">
                  <c:v>18.23</c:v>
                </c:pt>
              </c:numCache>
            </c:numRef>
          </c:val>
          <c:extLst>
            <c:ext xmlns:c16="http://schemas.microsoft.com/office/drawing/2014/chart" uri="{C3380CC4-5D6E-409C-BE32-E72D297353CC}">
              <c16:uniqueId val="{00000000-D2F0-4C2D-8635-553785494AE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24.13</c:v>
                </c:pt>
                <c:pt idx="1">
                  <c:v>23.06</c:v>
                </c:pt>
                <c:pt idx="2">
                  <c:v>20.34</c:v>
                </c:pt>
                <c:pt idx="3">
                  <c:v>21.85</c:v>
                </c:pt>
                <c:pt idx="4">
                  <c:v>25.19</c:v>
                </c:pt>
              </c:numCache>
            </c:numRef>
          </c:val>
          <c:smooth val="0"/>
          <c:extLst>
            <c:ext xmlns:c16="http://schemas.microsoft.com/office/drawing/2014/chart" uri="{C3380CC4-5D6E-409C-BE32-E72D297353CC}">
              <c16:uniqueId val="{00000001-D2F0-4C2D-8635-553785494AE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112-4736-9392-F635A1123FB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112-4736-9392-F635A1123FB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113.42</c:v>
                </c:pt>
                <c:pt idx="1">
                  <c:v>135.18</c:v>
                </c:pt>
                <c:pt idx="2">
                  <c:v>105.89</c:v>
                </c:pt>
                <c:pt idx="3">
                  <c:v>110.73</c:v>
                </c:pt>
                <c:pt idx="4">
                  <c:v>98.6</c:v>
                </c:pt>
              </c:numCache>
            </c:numRef>
          </c:val>
          <c:extLst>
            <c:ext xmlns:c16="http://schemas.microsoft.com/office/drawing/2014/chart" uri="{C3380CC4-5D6E-409C-BE32-E72D297353CC}">
              <c16:uniqueId val="{00000000-25F5-401C-ADC4-0B650F225FD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227.4</c:v>
                </c:pt>
                <c:pt idx="1">
                  <c:v>193.99</c:v>
                </c:pt>
                <c:pt idx="2">
                  <c:v>139.02000000000001</c:v>
                </c:pt>
                <c:pt idx="3">
                  <c:v>132.04</c:v>
                </c:pt>
                <c:pt idx="4">
                  <c:v>145.43</c:v>
                </c:pt>
              </c:numCache>
            </c:numRef>
          </c:val>
          <c:smooth val="0"/>
          <c:extLst>
            <c:ext xmlns:c16="http://schemas.microsoft.com/office/drawing/2014/chart" uri="{C3380CC4-5D6E-409C-BE32-E72D297353CC}">
              <c16:uniqueId val="{00000001-25F5-401C-ADC4-0B650F225FD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13.12</c:v>
                </c:pt>
                <c:pt idx="1">
                  <c:v>17.96</c:v>
                </c:pt>
                <c:pt idx="2">
                  <c:v>32.450000000000003</c:v>
                </c:pt>
                <c:pt idx="3">
                  <c:v>38.81</c:v>
                </c:pt>
                <c:pt idx="4">
                  <c:v>36.270000000000003</c:v>
                </c:pt>
              </c:numCache>
            </c:numRef>
          </c:val>
          <c:extLst>
            <c:ext xmlns:c16="http://schemas.microsoft.com/office/drawing/2014/chart" uri="{C3380CC4-5D6E-409C-BE32-E72D297353CC}">
              <c16:uniqueId val="{00000000-0FE9-4A6F-9B50-DE8903BEA64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29.54</c:v>
                </c:pt>
                <c:pt idx="1">
                  <c:v>26.99</c:v>
                </c:pt>
                <c:pt idx="2">
                  <c:v>29.13</c:v>
                </c:pt>
                <c:pt idx="3">
                  <c:v>35.69</c:v>
                </c:pt>
                <c:pt idx="4">
                  <c:v>38.4</c:v>
                </c:pt>
              </c:numCache>
            </c:numRef>
          </c:val>
          <c:smooth val="0"/>
          <c:extLst>
            <c:ext xmlns:c16="http://schemas.microsoft.com/office/drawing/2014/chart" uri="{C3380CC4-5D6E-409C-BE32-E72D297353CC}">
              <c16:uniqueId val="{00000001-0FE9-4A6F-9B50-DE8903BEA64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EF9-4B32-9661-0FEDD7DBEBF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789.46</c:v>
                </c:pt>
                <c:pt idx="1">
                  <c:v>826.83</c:v>
                </c:pt>
                <c:pt idx="2">
                  <c:v>867.83</c:v>
                </c:pt>
                <c:pt idx="3">
                  <c:v>791.76</c:v>
                </c:pt>
                <c:pt idx="4">
                  <c:v>900.82</c:v>
                </c:pt>
              </c:numCache>
            </c:numRef>
          </c:val>
          <c:smooth val="0"/>
          <c:extLst>
            <c:ext xmlns:c16="http://schemas.microsoft.com/office/drawing/2014/chart" uri="{C3380CC4-5D6E-409C-BE32-E72D297353CC}">
              <c16:uniqueId val="{00000001-4EF9-4B32-9661-0FEDD7DBEBF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78.900000000000006</c:v>
                </c:pt>
                <c:pt idx="1">
                  <c:v>79.290000000000006</c:v>
                </c:pt>
                <c:pt idx="2">
                  <c:v>95.31</c:v>
                </c:pt>
                <c:pt idx="3">
                  <c:v>99.6</c:v>
                </c:pt>
                <c:pt idx="4">
                  <c:v>87.69</c:v>
                </c:pt>
              </c:numCache>
            </c:numRef>
          </c:val>
          <c:extLst>
            <c:ext xmlns:c16="http://schemas.microsoft.com/office/drawing/2014/chart" uri="{C3380CC4-5D6E-409C-BE32-E72D297353CC}">
              <c16:uniqueId val="{00000000-BAB3-4495-B69B-A9F67BAA88A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57.77</c:v>
                </c:pt>
                <c:pt idx="1">
                  <c:v>57.31</c:v>
                </c:pt>
                <c:pt idx="2">
                  <c:v>57.08</c:v>
                </c:pt>
                <c:pt idx="3">
                  <c:v>56.26</c:v>
                </c:pt>
                <c:pt idx="4">
                  <c:v>52.94</c:v>
                </c:pt>
              </c:numCache>
            </c:numRef>
          </c:val>
          <c:smooth val="0"/>
          <c:extLst>
            <c:ext xmlns:c16="http://schemas.microsoft.com/office/drawing/2014/chart" uri="{C3380CC4-5D6E-409C-BE32-E72D297353CC}">
              <c16:uniqueId val="{00000001-BAB3-4495-B69B-A9F67BAA88A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177.61</c:v>
                </c:pt>
                <c:pt idx="1">
                  <c:v>183.48</c:v>
                </c:pt>
                <c:pt idx="2">
                  <c:v>150</c:v>
                </c:pt>
                <c:pt idx="3">
                  <c:v>146.33000000000001</c:v>
                </c:pt>
                <c:pt idx="4">
                  <c:v>167.61</c:v>
                </c:pt>
              </c:numCache>
            </c:numRef>
          </c:val>
          <c:extLst>
            <c:ext xmlns:c16="http://schemas.microsoft.com/office/drawing/2014/chart" uri="{C3380CC4-5D6E-409C-BE32-E72D297353CC}">
              <c16:uniqueId val="{00000000-8595-4D0C-8C91-F47560B616B4}"/>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274.35000000000002</c:v>
                </c:pt>
                <c:pt idx="1">
                  <c:v>273.52</c:v>
                </c:pt>
                <c:pt idx="2">
                  <c:v>274.99</c:v>
                </c:pt>
                <c:pt idx="3">
                  <c:v>282.08999999999997</c:v>
                </c:pt>
                <c:pt idx="4">
                  <c:v>303.27999999999997</c:v>
                </c:pt>
              </c:numCache>
            </c:numRef>
          </c:val>
          <c:smooth val="0"/>
          <c:extLst>
            <c:ext xmlns:c16="http://schemas.microsoft.com/office/drawing/2014/chart" uri="{C3380CC4-5D6E-409C-BE32-E72D297353CC}">
              <c16:uniqueId val="{00000001-8595-4D0C-8C91-F47560B616B4}"/>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V52" zoomScaleNormal="100" workbookViewId="0">
      <selection activeCell="BD58" sqref="BD58"/>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福島県　いわき市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F2</v>
      </c>
      <c r="X8" s="35"/>
      <c r="Y8" s="35"/>
      <c r="Z8" s="35"/>
      <c r="AA8" s="35"/>
      <c r="AB8" s="35"/>
      <c r="AC8" s="35"/>
      <c r="AD8" s="36" t="str">
        <f>データ!$M$6</f>
        <v>非設置</v>
      </c>
      <c r="AE8" s="36"/>
      <c r="AF8" s="36"/>
      <c r="AG8" s="36"/>
      <c r="AH8" s="36"/>
      <c r="AI8" s="36"/>
      <c r="AJ8" s="36"/>
      <c r="AK8" s="3"/>
      <c r="AL8" s="37">
        <f>データ!S6</f>
        <v>310890</v>
      </c>
      <c r="AM8" s="37"/>
      <c r="AN8" s="37"/>
      <c r="AO8" s="37"/>
      <c r="AP8" s="37"/>
      <c r="AQ8" s="37"/>
      <c r="AR8" s="37"/>
      <c r="AS8" s="37"/>
      <c r="AT8" s="38">
        <f>データ!T6</f>
        <v>1232.51</v>
      </c>
      <c r="AU8" s="38"/>
      <c r="AV8" s="38"/>
      <c r="AW8" s="38"/>
      <c r="AX8" s="38"/>
      <c r="AY8" s="38"/>
      <c r="AZ8" s="38"/>
      <c r="BA8" s="38"/>
      <c r="BB8" s="38">
        <f>データ!U6</f>
        <v>252.24</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8" t="str">
        <f>データ!N6</f>
        <v>-</v>
      </c>
      <c r="C10" s="38"/>
      <c r="D10" s="38"/>
      <c r="E10" s="38"/>
      <c r="F10" s="38"/>
      <c r="G10" s="38"/>
      <c r="H10" s="38"/>
      <c r="I10" s="38">
        <f>データ!O6</f>
        <v>61.53</v>
      </c>
      <c r="J10" s="38"/>
      <c r="K10" s="38"/>
      <c r="L10" s="38"/>
      <c r="M10" s="38"/>
      <c r="N10" s="38"/>
      <c r="O10" s="38"/>
      <c r="P10" s="38">
        <f>データ!P6</f>
        <v>1.31</v>
      </c>
      <c r="Q10" s="38"/>
      <c r="R10" s="38"/>
      <c r="S10" s="38"/>
      <c r="T10" s="38"/>
      <c r="U10" s="38"/>
      <c r="V10" s="38"/>
      <c r="W10" s="38">
        <f>データ!Q6</f>
        <v>100</v>
      </c>
      <c r="X10" s="38"/>
      <c r="Y10" s="38"/>
      <c r="Z10" s="38"/>
      <c r="AA10" s="38"/>
      <c r="AB10" s="38"/>
      <c r="AC10" s="38"/>
      <c r="AD10" s="37">
        <f>データ!R6</f>
        <v>3490</v>
      </c>
      <c r="AE10" s="37"/>
      <c r="AF10" s="37"/>
      <c r="AG10" s="37"/>
      <c r="AH10" s="37"/>
      <c r="AI10" s="37"/>
      <c r="AJ10" s="37"/>
      <c r="AK10" s="2"/>
      <c r="AL10" s="37">
        <f>データ!V6</f>
        <v>4050</v>
      </c>
      <c r="AM10" s="37"/>
      <c r="AN10" s="37"/>
      <c r="AO10" s="37"/>
      <c r="AP10" s="37"/>
      <c r="AQ10" s="37"/>
      <c r="AR10" s="37"/>
      <c r="AS10" s="37"/>
      <c r="AT10" s="38">
        <f>データ!W6</f>
        <v>6.7</v>
      </c>
      <c r="AU10" s="38"/>
      <c r="AV10" s="38"/>
      <c r="AW10" s="38"/>
      <c r="AX10" s="38"/>
      <c r="AY10" s="38"/>
      <c r="AZ10" s="38"/>
      <c r="BA10" s="38"/>
      <c r="BB10" s="38">
        <f>データ!X6</f>
        <v>604.48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116</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117</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2">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OErmL0hJs5sO5K7po8uKWyKHTWm48qmWdR7kNYSK7oLBPQgYC4DVTaaE7O9gYoI142qar+e100qVxV63URfxoQ==" saltValue="aXFMlhyHtxePoh+Xw3rsx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72044</v>
      </c>
      <c r="D6" s="19">
        <f t="shared" si="3"/>
        <v>46</v>
      </c>
      <c r="E6" s="19">
        <f t="shared" si="3"/>
        <v>17</v>
      </c>
      <c r="F6" s="19">
        <f t="shared" si="3"/>
        <v>5</v>
      </c>
      <c r="G6" s="19">
        <f t="shared" si="3"/>
        <v>0</v>
      </c>
      <c r="H6" s="19" t="str">
        <f t="shared" si="3"/>
        <v>福島県　いわき市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61.53</v>
      </c>
      <c r="P6" s="20">
        <f t="shared" si="3"/>
        <v>1.31</v>
      </c>
      <c r="Q6" s="20">
        <f t="shared" si="3"/>
        <v>100</v>
      </c>
      <c r="R6" s="20">
        <f t="shared" si="3"/>
        <v>3490</v>
      </c>
      <c r="S6" s="20">
        <f t="shared" si="3"/>
        <v>310890</v>
      </c>
      <c r="T6" s="20">
        <f t="shared" si="3"/>
        <v>1232.51</v>
      </c>
      <c r="U6" s="20">
        <f t="shared" si="3"/>
        <v>252.24</v>
      </c>
      <c r="V6" s="20">
        <f t="shared" si="3"/>
        <v>4050</v>
      </c>
      <c r="W6" s="20">
        <f t="shared" si="3"/>
        <v>6.7</v>
      </c>
      <c r="X6" s="20">
        <f t="shared" si="3"/>
        <v>604.48</v>
      </c>
      <c r="Y6" s="21">
        <f>IF(Y7="",NA(),Y7)</f>
        <v>95.35</v>
      </c>
      <c r="Z6" s="21">
        <f t="shared" ref="Z6:AH6" si="4">IF(Z7="",NA(),Z7)</f>
        <v>96.11</v>
      </c>
      <c r="AA6" s="21">
        <f t="shared" si="4"/>
        <v>104.27</v>
      </c>
      <c r="AB6" s="21">
        <f t="shared" si="4"/>
        <v>99.19</v>
      </c>
      <c r="AC6" s="21">
        <f t="shared" si="4"/>
        <v>90.73</v>
      </c>
      <c r="AD6" s="21">
        <f t="shared" si="4"/>
        <v>101.77</v>
      </c>
      <c r="AE6" s="21">
        <f t="shared" si="4"/>
        <v>103.6</v>
      </c>
      <c r="AF6" s="21">
        <f t="shared" si="4"/>
        <v>106.37</v>
      </c>
      <c r="AG6" s="21">
        <f t="shared" si="4"/>
        <v>106.07</v>
      </c>
      <c r="AH6" s="21">
        <f t="shared" si="4"/>
        <v>105.5</v>
      </c>
      <c r="AI6" s="20" t="str">
        <f>IF(AI7="","",IF(AI7="-","【-】","【"&amp;SUBSTITUTE(TEXT(AI7,"#,##0.00"),"-","△")&amp;"】"))</f>
        <v>【103.61】</v>
      </c>
      <c r="AJ6" s="21">
        <f>IF(AJ7="",NA(),AJ7)</f>
        <v>113.42</v>
      </c>
      <c r="AK6" s="21">
        <f t="shared" ref="AK6:AS6" si="5">IF(AK7="",NA(),AK7)</f>
        <v>135.18</v>
      </c>
      <c r="AL6" s="21">
        <f t="shared" si="5"/>
        <v>105.89</v>
      </c>
      <c r="AM6" s="21">
        <f t="shared" si="5"/>
        <v>110.73</v>
      </c>
      <c r="AN6" s="21">
        <f t="shared" si="5"/>
        <v>98.6</v>
      </c>
      <c r="AO6" s="21">
        <f t="shared" si="5"/>
        <v>227.4</v>
      </c>
      <c r="AP6" s="21">
        <f t="shared" si="5"/>
        <v>193.99</v>
      </c>
      <c r="AQ6" s="21">
        <f t="shared" si="5"/>
        <v>139.02000000000001</v>
      </c>
      <c r="AR6" s="21">
        <f t="shared" si="5"/>
        <v>132.04</v>
      </c>
      <c r="AS6" s="21">
        <f t="shared" si="5"/>
        <v>145.43</v>
      </c>
      <c r="AT6" s="20" t="str">
        <f>IF(AT7="","",IF(AT7="-","【-】","【"&amp;SUBSTITUTE(TEXT(AT7,"#,##0.00"),"-","△")&amp;"】"))</f>
        <v>【133.62】</v>
      </c>
      <c r="AU6" s="21">
        <f>IF(AU7="",NA(),AU7)</f>
        <v>13.12</v>
      </c>
      <c r="AV6" s="21">
        <f t="shared" ref="AV6:BD6" si="6">IF(AV7="",NA(),AV7)</f>
        <v>17.96</v>
      </c>
      <c r="AW6" s="21">
        <f t="shared" si="6"/>
        <v>32.450000000000003</v>
      </c>
      <c r="AX6" s="21">
        <f t="shared" si="6"/>
        <v>38.81</v>
      </c>
      <c r="AY6" s="21">
        <f t="shared" si="6"/>
        <v>36.270000000000003</v>
      </c>
      <c r="AZ6" s="21">
        <f t="shared" si="6"/>
        <v>29.54</v>
      </c>
      <c r="BA6" s="21">
        <f t="shared" si="6"/>
        <v>26.99</v>
      </c>
      <c r="BB6" s="21">
        <f t="shared" si="6"/>
        <v>29.13</v>
      </c>
      <c r="BC6" s="21">
        <f t="shared" si="6"/>
        <v>35.69</v>
      </c>
      <c r="BD6" s="21">
        <f t="shared" si="6"/>
        <v>38.4</v>
      </c>
      <c r="BE6" s="20" t="str">
        <f>IF(BE7="","",IF(BE7="-","【-】","【"&amp;SUBSTITUTE(TEXT(BE7,"#,##0.00"),"-","△")&amp;"】"))</f>
        <v>【36.94】</v>
      </c>
      <c r="BF6" s="20">
        <f>IF(BF7="",NA(),BF7)</f>
        <v>0</v>
      </c>
      <c r="BG6" s="20">
        <f t="shared" ref="BG6:BO6" si="7">IF(BG7="",NA(),BG7)</f>
        <v>0</v>
      </c>
      <c r="BH6" s="20">
        <f t="shared" si="7"/>
        <v>0</v>
      </c>
      <c r="BI6" s="20">
        <f t="shared" si="7"/>
        <v>0</v>
      </c>
      <c r="BJ6" s="20">
        <f t="shared" si="7"/>
        <v>0</v>
      </c>
      <c r="BK6" s="21">
        <f t="shared" si="7"/>
        <v>789.46</v>
      </c>
      <c r="BL6" s="21">
        <f t="shared" si="7"/>
        <v>826.83</v>
      </c>
      <c r="BM6" s="21">
        <f t="shared" si="7"/>
        <v>867.83</v>
      </c>
      <c r="BN6" s="21">
        <f t="shared" si="7"/>
        <v>791.76</v>
      </c>
      <c r="BO6" s="21">
        <f t="shared" si="7"/>
        <v>900.82</v>
      </c>
      <c r="BP6" s="20" t="str">
        <f>IF(BP7="","",IF(BP7="-","【-】","【"&amp;SUBSTITUTE(TEXT(BP7,"#,##0.00"),"-","△")&amp;"】"))</f>
        <v>【809.19】</v>
      </c>
      <c r="BQ6" s="21">
        <f>IF(BQ7="",NA(),BQ7)</f>
        <v>78.900000000000006</v>
      </c>
      <c r="BR6" s="21">
        <f t="shared" ref="BR6:BZ6" si="8">IF(BR7="",NA(),BR7)</f>
        <v>79.290000000000006</v>
      </c>
      <c r="BS6" s="21">
        <f t="shared" si="8"/>
        <v>95.31</v>
      </c>
      <c r="BT6" s="21">
        <f t="shared" si="8"/>
        <v>99.6</v>
      </c>
      <c r="BU6" s="21">
        <f t="shared" si="8"/>
        <v>87.69</v>
      </c>
      <c r="BV6" s="21">
        <f t="shared" si="8"/>
        <v>57.77</v>
      </c>
      <c r="BW6" s="21">
        <f t="shared" si="8"/>
        <v>57.31</v>
      </c>
      <c r="BX6" s="21">
        <f t="shared" si="8"/>
        <v>57.08</v>
      </c>
      <c r="BY6" s="21">
        <f t="shared" si="8"/>
        <v>56.26</v>
      </c>
      <c r="BZ6" s="21">
        <f t="shared" si="8"/>
        <v>52.94</v>
      </c>
      <c r="CA6" s="20" t="str">
        <f>IF(CA7="","",IF(CA7="-","【-】","【"&amp;SUBSTITUTE(TEXT(CA7,"#,##0.00"),"-","△")&amp;"】"))</f>
        <v>【57.02】</v>
      </c>
      <c r="CB6" s="21">
        <f>IF(CB7="",NA(),CB7)</f>
        <v>177.61</v>
      </c>
      <c r="CC6" s="21">
        <f t="shared" ref="CC6:CK6" si="9">IF(CC7="",NA(),CC7)</f>
        <v>183.48</v>
      </c>
      <c r="CD6" s="21">
        <f t="shared" si="9"/>
        <v>150</v>
      </c>
      <c r="CE6" s="21">
        <f t="shared" si="9"/>
        <v>146.33000000000001</v>
      </c>
      <c r="CF6" s="21">
        <f t="shared" si="9"/>
        <v>167.61</v>
      </c>
      <c r="CG6" s="21">
        <f t="shared" si="9"/>
        <v>274.35000000000002</v>
      </c>
      <c r="CH6" s="21">
        <f t="shared" si="9"/>
        <v>273.52</v>
      </c>
      <c r="CI6" s="21">
        <f t="shared" si="9"/>
        <v>274.99</v>
      </c>
      <c r="CJ6" s="21">
        <f t="shared" si="9"/>
        <v>282.08999999999997</v>
      </c>
      <c r="CK6" s="21">
        <f t="shared" si="9"/>
        <v>303.27999999999997</v>
      </c>
      <c r="CL6" s="20" t="str">
        <f>IF(CL7="","",IF(CL7="-","【-】","【"&amp;SUBSTITUTE(TEXT(CL7,"#,##0.00"),"-","△")&amp;"】"))</f>
        <v>【273.68】</v>
      </c>
      <c r="CM6" s="21">
        <f>IF(CM7="",NA(),CM7)</f>
        <v>44.07</v>
      </c>
      <c r="CN6" s="21">
        <f t="shared" ref="CN6:CV6" si="10">IF(CN7="",NA(),CN7)</f>
        <v>44.46</v>
      </c>
      <c r="CO6" s="21">
        <f t="shared" si="10"/>
        <v>45.41</v>
      </c>
      <c r="CP6" s="21">
        <f t="shared" si="10"/>
        <v>43.18</v>
      </c>
      <c r="CQ6" s="21">
        <f t="shared" si="10"/>
        <v>43.18</v>
      </c>
      <c r="CR6" s="21">
        <f t="shared" si="10"/>
        <v>50.68</v>
      </c>
      <c r="CS6" s="21">
        <f t="shared" si="10"/>
        <v>50.14</v>
      </c>
      <c r="CT6" s="21">
        <f t="shared" si="10"/>
        <v>54.83</v>
      </c>
      <c r="CU6" s="21">
        <f t="shared" si="10"/>
        <v>66.53</v>
      </c>
      <c r="CV6" s="21">
        <f t="shared" si="10"/>
        <v>52.35</v>
      </c>
      <c r="CW6" s="20" t="str">
        <f>IF(CW7="","",IF(CW7="-","【-】","【"&amp;SUBSTITUTE(TEXT(CW7,"#,##0.00"),"-","△")&amp;"】"))</f>
        <v>【52.55】</v>
      </c>
      <c r="CX6" s="21">
        <f>IF(CX7="",NA(),CX7)</f>
        <v>77.81</v>
      </c>
      <c r="CY6" s="21">
        <f t="shared" ref="CY6:DG6" si="11">IF(CY7="",NA(),CY7)</f>
        <v>79.290000000000006</v>
      </c>
      <c r="CZ6" s="21">
        <f t="shared" si="11"/>
        <v>79.900000000000006</v>
      </c>
      <c r="DA6" s="21">
        <f t="shared" si="11"/>
        <v>81.16</v>
      </c>
      <c r="DB6" s="21">
        <f t="shared" si="11"/>
        <v>84.37</v>
      </c>
      <c r="DC6" s="21">
        <f t="shared" si="11"/>
        <v>84.86</v>
      </c>
      <c r="DD6" s="21">
        <f t="shared" si="11"/>
        <v>84.98</v>
      </c>
      <c r="DE6" s="21">
        <f t="shared" si="11"/>
        <v>84.7</v>
      </c>
      <c r="DF6" s="21">
        <f t="shared" si="11"/>
        <v>84.67</v>
      </c>
      <c r="DG6" s="21">
        <f t="shared" si="11"/>
        <v>84.39</v>
      </c>
      <c r="DH6" s="20" t="str">
        <f>IF(DH7="","",IF(DH7="-","【-】","【"&amp;SUBSTITUTE(TEXT(DH7,"#,##0.00"),"-","△")&amp;"】"))</f>
        <v>【87.30】</v>
      </c>
      <c r="DI6" s="21">
        <f>IF(DI7="",NA(),DI7)</f>
        <v>8.2200000000000006</v>
      </c>
      <c r="DJ6" s="21">
        <f t="shared" ref="DJ6:DR6" si="12">IF(DJ7="",NA(),DJ7)</f>
        <v>10.85</v>
      </c>
      <c r="DK6" s="21">
        <f t="shared" si="12"/>
        <v>13.31</v>
      </c>
      <c r="DL6" s="21">
        <f t="shared" si="12"/>
        <v>15.79</v>
      </c>
      <c r="DM6" s="21">
        <f t="shared" si="12"/>
        <v>18.23</v>
      </c>
      <c r="DN6" s="21">
        <f t="shared" si="12"/>
        <v>24.13</v>
      </c>
      <c r="DO6" s="21">
        <f t="shared" si="12"/>
        <v>23.06</v>
      </c>
      <c r="DP6" s="21">
        <f t="shared" si="12"/>
        <v>20.34</v>
      </c>
      <c r="DQ6" s="21">
        <f t="shared" si="12"/>
        <v>21.85</v>
      </c>
      <c r="DR6" s="21">
        <f t="shared" si="12"/>
        <v>25.19</v>
      </c>
      <c r="DS6" s="20" t="str">
        <f>IF(DS7="","",IF(DS7="-","【-】","【"&amp;SUBSTITUTE(TEXT(DS7,"#,##0.00"),"-","△")&amp;"】"))</f>
        <v>【27.11】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1">
        <f t="shared" si="14"/>
        <v>0.15</v>
      </c>
      <c r="EH6" s="20">
        <f t="shared" si="14"/>
        <v>0</v>
      </c>
      <c r="EI6" s="20">
        <f t="shared" si="14"/>
        <v>0</v>
      </c>
      <c r="EJ6" s="21">
        <f t="shared" si="14"/>
        <v>0.01</v>
      </c>
      <c r="EK6" s="21">
        <f t="shared" si="14"/>
        <v>0.02</v>
      </c>
      <c r="EL6" s="21">
        <f t="shared" si="14"/>
        <v>0.25</v>
      </c>
      <c r="EM6" s="21">
        <f t="shared" si="14"/>
        <v>0.05</v>
      </c>
      <c r="EN6" s="21">
        <f t="shared" si="14"/>
        <v>0.03</v>
      </c>
      <c r="EO6" s="20" t="str">
        <f>IF(EO7="","",IF(EO7="-","【-】","【"&amp;SUBSTITUTE(TEXT(EO7,"#,##0.00"),"-","△")&amp;"】"))</f>
        <v>【0.02】</v>
      </c>
    </row>
    <row r="7" spans="1:148" s="22" customFormat="1" x14ac:dyDescent="0.2">
      <c r="A7" s="14"/>
      <c r="B7" s="23">
        <v>2022</v>
      </c>
      <c r="C7" s="23">
        <v>72044</v>
      </c>
      <c r="D7" s="23">
        <v>46</v>
      </c>
      <c r="E7" s="23">
        <v>17</v>
      </c>
      <c r="F7" s="23">
        <v>5</v>
      </c>
      <c r="G7" s="23">
        <v>0</v>
      </c>
      <c r="H7" s="23" t="s">
        <v>96</v>
      </c>
      <c r="I7" s="23" t="s">
        <v>97</v>
      </c>
      <c r="J7" s="23" t="s">
        <v>98</v>
      </c>
      <c r="K7" s="23" t="s">
        <v>99</v>
      </c>
      <c r="L7" s="23" t="s">
        <v>100</v>
      </c>
      <c r="M7" s="23" t="s">
        <v>101</v>
      </c>
      <c r="N7" s="24" t="s">
        <v>102</v>
      </c>
      <c r="O7" s="24">
        <v>61.53</v>
      </c>
      <c r="P7" s="24">
        <v>1.31</v>
      </c>
      <c r="Q7" s="24">
        <v>100</v>
      </c>
      <c r="R7" s="24">
        <v>3490</v>
      </c>
      <c r="S7" s="24">
        <v>310890</v>
      </c>
      <c r="T7" s="24">
        <v>1232.51</v>
      </c>
      <c r="U7" s="24">
        <v>252.24</v>
      </c>
      <c r="V7" s="24">
        <v>4050</v>
      </c>
      <c r="W7" s="24">
        <v>6.7</v>
      </c>
      <c r="X7" s="24">
        <v>604.48</v>
      </c>
      <c r="Y7" s="24">
        <v>95.35</v>
      </c>
      <c r="Z7" s="24">
        <v>96.11</v>
      </c>
      <c r="AA7" s="24">
        <v>104.27</v>
      </c>
      <c r="AB7" s="24">
        <v>99.19</v>
      </c>
      <c r="AC7" s="24">
        <v>90.73</v>
      </c>
      <c r="AD7" s="24">
        <v>101.77</v>
      </c>
      <c r="AE7" s="24">
        <v>103.6</v>
      </c>
      <c r="AF7" s="24">
        <v>106.37</v>
      </c>
      <c r="AG7" s="24">
        <v>106.07</v>
      </c>
      <c r="AH7" s="24">
        <v>105.5</v>
      </c>
      <c r="AI7" s="24">
        <v>103.61</v>
      </c>
      <c r="AJ7" s="24">
        <v>113.42</v>
      </c>
      <c r="AK7" s="24">
        <v>135.18</v>
      </c>
      <c r="AL7" s="24">
        <v>105.89</v>
      </c>
      <c r="AM7" s="24">
        <v>110.73</v>
      </c>
      <c r="AN7" s="24">
        <v>98.6</v>
      </c>
      <c r="AO7" s="24">
        <v>227.4</v>
      </c>
      <c r="AP7" s="24">
        <v>193.99</v>
      </c>
      <c r="AQ7" s="24">
        <v>139.02000000000001</v>
      </c>
      <c r="AR7" s="24">
        <v>132.04</v>
      </c>
      <c r="AS7" s="24">
        <v>145.43</v>
      </c>
      <c r="AT7" s="24">
        <v>133.62</v>
      </c>
      <c r="AU7" s="24">
        <v>13.12</v>
      </c>
      <c r="AV7" s="24">
        <v>17.96</v>
      </c>
      <c r="AW7" s="24">
        <v>32.450000000000003</v>
      </c>
      <c r="AX7" s="24">
        <v>38.81</v>
      </c>
      <c r="AY7" s="24">
        <v>36.270000000000003</v>
      </c>
      <c r="AZ7" s="24">
        <v>29.54</v>
      </c>
      <c r="BA7" s="24">
        <v>26.99</v>
      </c>
      <c r="BB7" s="24">
        <v>29.13</v>
      </c>
      <c r="BC7" s="24">
        <v>35.69</v>
      </c>
      <c r="BD7" s="24">
        <v>38.4</v>
      </c>
      <c r="BE7" s="24">
        <v>36.94</v>
      </c>
      <c r="BF7" s="24">
        <v>0</v>
      </c>
      <c r="BG7" s="24">
        <v>0</v>
      </c>
      <c r="BH7" s="24">
        <v>0</v>
      </c>
      <c r="BI7" s="24">
        <v>0</v>
      </c>
      <c r="BJ7" s="24">
        <v>0</v>
      </c>
      <c r="BK7" s="24">
        <v>789.46</v>
      </c>
      <c r="BL7" s="24">
        <v>826.83</v>
      </c>
      <c r="BM7" s="24">
        <v>867.83</v>
      </c>
      <c r="BN7" s="24">
        <v>791.76</v>
      </c>
      <c r="BO7" s="24">
        <v>900.82</v>
      </c>
      <c r="BP7" s="24">
        <v>809.19</v>
      </c>
      <c r="BQ7" s="24">
        <v>78.900000000000006</v>
      </c>
      <c r="BR7" s="24">
        <v>79.290000000000006</v>
      </c>
      <c r="BS7" s="24">
        <v>95.31</v>
      </c>
      <c r="BT7" s="24">
        <v>99.6</v>
      </c>
      <c r="BU7" s="24">
        <v>87.69</v>
      </c>
      <c r="BV7" s="24">
        <v>57.77</v>
      </c>
      <c r="BW7" s="24">
        <v>57.31</v>
      </c>
      <c r="BX7" s="24">
        <v>57.08</v>
      </c>
      <c r="BY7" s="24">
        <v>56.26</v>
      </c>
      <c r="BZ7" s="24">
        <v>52.94</v>
      </c>
      <c r="CA7" s="24">
        <v>57.02</v>
      </c>
      <c r="CB7" s="24">
        <v>177.61</v>
      </c>
      <c r="CC7" s="24">
        <v>183.48</v>
      </c>
      <c r="CD7" s="24">
        <v>150</v>
      </c>
      <c r="CE7" s="24">
        <v>146.33000000000001</v>
      </c>
      <c r="CF7" s="24">
        <v>167.61</v>
      </c>
      <c r="CG7" s="24">
        <v>274.35000000000002</v>
      </c>
      <c r="CH7" s="24">
        <v>273.52</v>
      </c>
      <c r="CI7" s="24">
        <v>274.99</v>
      </c>
      <c r="CJ7" s="24">
        <v>282.08999999999997</v>
      </c>
      <c r="CK7" s="24">
        <v>303.27999999999997</v>
      </c>
      <c r="CL7" s="24">
        <v>273.68</v>
      </c>
      <c r="CM7" s="24">
        <v>44.07</v>
      </c>
      <c r="CN7" s="24">
        <v>44.46</v>
      </c>
      <c r="CO7" s="24">
        <v>45.41</v>
      </c>
      <c r="CP7" s="24">
        <v>43.18</v>
      </c>
      <c r="CQ7" s="24">
        <v>43.18</v>
      </c>
      <c r="CR7" s="24">
        <v>50.68</v>
      </c>
      <c r="CS7" s="24">
        <v>50.14</v>
      </c>
      <c r="CT7" s="24">
        <v>54.83</v>
      </c>
      <c r="CU7" s="24">
        <v>66.53</v>
      </c>
      <c r="CV7" s="24">
        <v>52.35</v>
      </c>
      <c r="CW7" s="24">
        <v>52.55</v>
      </c>
      <c r="CX7" s="24">
        <v>77.81</v>
      </c>
      <c r="CY7" s="24">
        <v>79.290000000000006</v>
      </c>
      <c r="CZ7" s="24">
        <v>79.900000000000006</v>
      </c>
      <c r="DA7" s="24">
        <v>81.16</v>
      </c>
      <c r="DB7" s="24">
        <v>84.37</v>
      </c>
      <c r="DC7" s="24">
        <v>84.86</v>
      </c>
      <c r="DD7" s="24">
        <v>84.98</v>
      </c>
      <c r="DE7" s="24">
        <v>84.7</v>
      </c>
      <c r="DF7" s="24">
        <v>84.67</v>
      </c>
      <c r="DG7" s="24">
        <v>84.39</v>
      </c>
      <c r="DH7" s="24">
        <v>87.3</v>
      </c>
      <c r="DI7" s="24">
        <v>8.2200000000000006</v>
      </c>
      <c r="DJ7" s="24">
        <v>10.85</v>
      </c>
      <c r="DK7" s="24">
        <v>13.31</v>
      </c>
      <c r="DL7" s="24">
        <v>15.79</v>
      </c>
      <c r="DM7" s="24">
        <v>18.23</v>
      </c>
      <c r="DN7" s="24">
        <v>24.13</v>
      </c>
      <c r="DO7" s="24">
        <v>23.06</v>
      </c>
      <c r="DP7" s="24">
        <v>20.34</v>
      </c>
      <c r="DQ7" s="24">
        <v>21.85</v>
      </c>
      <c r="DR7" s="24">
        <v>25.19</v>
      </c>
      <c r="DS7" s="24">
        <v>27.11</v>
      </c>
      <c r="DT7" s="24">
        <v>0</v>
      </c>
      <c r="DU7" s="24">
        <v>0</v>
      </c>
      <c r="DV7" s="24">
        <v>0</v>
      </c>
      <c r="DW7" s="24">
        <v>0</v>
      </c>
      <c r="DX7" s="24">
        <v>0</v>
      </c>
      <c r="DY7" s="24">
        <v>0</v>
      </c>
      <c r="DZ7" s="24">
        <v>0</v>
      </c>
      <c r="EA7" s="24">
        <v>0</v>
      </c>
      <c r="EB7" s="24">
        <v>0</v>
      </c>
      <c r="EC7" s="24">
        <v>0</v>
      </c>
      <c r="ED7" s="24">
        <v>0</v>
      </c>
      <c r="EE7" s="24">
        <v>0</v>
      </c>
      <c r="EF7" s="24">
        <v>0</v>
      </c>
      <c r="EG7" s="24">
        <v>0.15</v>
      </c>
      <c r="EH7" s="24">
        <v>0</v>
      </c>
      <c r="EI7" s="24">
        <v>0</v>
      </c>
      <c r="EJ7" s="24">
        <v>0.01</v>
      </c>
      <c r="EK7" s="24">
        <v>0.02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113</v>
      </c>
      <c r="F13" t="s">
        <v>111</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小野　徹也</cp:lastModifiedBy>
  <cp:lastPrinted>2024-01-19T07:53:36Z</cp:lastPrinted>
  <dcterms:created xsi:type="dcterms:W3CDTF">2023-12-12T01:00:19Z</dcterms:created>
  <dcterms:modified xsi:type="dcterms:W3CDTF">2024-01-19T07:53:37Z</dcterms:modified>
  <cp:category/>
</cp:coreProperties>
</file>