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9 R4経営比較分析表\04 回答\"/>
    </mc:Choice>
  </mc:AlternateContent>
  <workbookProtection workbookAlgorithmName="SHA-512" workbookHashValue="xIeIULYC+RpmkOpIBtWLCptO74UPrsFQEYmF39zgM4f/UdCxTBw1ZD2kyCK7OTPFaZVW2enRNDO0EDNCk2/BYw==" workbookSaltValue="nFsFsmyV3MbbcpFCC8014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<sst xmlns="http://schemas.openxmlformats.org/spreadsheetml/2006/main" count="231" uniqueCount="116">
  <si>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</si>
  <si>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</si>
  <si>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</si>
  <si>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</si>
  <si>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</si>
  <si>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</si>
  <si>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</si>
  <si>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</si>
  <si>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</si>
  <si>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</si>
  <si>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</si>
  <si>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</si>
  <si>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</si>
  <si>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</si>
  <si>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</si>
  <si>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</si>
  <si>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</si>
  <si>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</si>
  <si>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</si>
  <si>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</si>
  <si>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</si>
  <si>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</si>
  <si>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</si>
  <si>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</si>
  <si>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</si>
  <si>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</si>
  <si>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</si>
  <si>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</si>
  <si>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</si>
  <si>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</si>
  <si>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</si>
  <si>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</si>
  <si>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</si>
  <si>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</si>
  <si>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</si>
  <si>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</si>
  <si>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</si>
  <si>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</si>
  <si>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</si>
  <si>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</si>
  <si>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</si>
  <si>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</si>
  <si>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</si>
  <si>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</si>
  <si>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</si>
  <si>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</si>
  <si>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</si>
  <si>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</si>
  <si>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</si>
  <si>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</si>
  <si>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</si>
  <si>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</si>
  <si>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</si>
  <si>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</si>
  <si>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</si>
  <si>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</si>
  <si>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</si>
  <si>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</si>
  <si>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</si>
  <si>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</si>
  <si>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</si>
  <si>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</si>
  <si>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</si>
  <si>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</si>
  <si>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</si>
  <si>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</si>
  <si>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</si>
  <si>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</si>
  <si>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</si>
  <si>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</si>
  <si>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</si>
  <si>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</si>
  <si>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</si>
  <si>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</si>
  <si>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</si>
  <si>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</si>
  <si>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</si>
  <si>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</si>
  <si>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</si>
  <si>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</si>
  <si>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</si>
  <si>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</si>
  <si>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</si>
  <si>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</si>
  <si>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</si>
  <si>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</si>
  <si>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</si>
  <si>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</si>
  <si>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</si>
  <si>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</si>
  <si>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</si>
  <si>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</si>
  <si>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</si>
  <si>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</si>
  <si>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</si>
  <si>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</si>
  <si>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</si>
  <si>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</si>
  <si>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</si>
  <si>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</si>
  <si>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</si>
  <si>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</si>
  <si>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</si>
  <si>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</si>
  <si>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</si>
  <si>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</si>
  <si>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</si>
  <si>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</si>
  <si>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</si>
  <si>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</si>
  <si>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</si>
  <si>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</si>
  <si>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</si>
  <si>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企業債残高対事業規模比率については、全国平均値や類似団体平均値を上回っていることから、さらなる企業債残高の縮減や使用料水準の適正化に努めていく必要があると考えられます。
　経費回収率（公費負担分を除く）については、全国平均値や類似団体平均値を上回っています。これは、平成31年４月に使用料を改定したことが主な要因であり、今後についても、社会情勢等の変化に適切に対応するため、令和６年４月からの使用料の改定を予定しており、引き続き、経営の健全化に努めていく必要があると考えています。
　汚水処理原価については、全国平均値や類似団体平均値を上回っており、有収水量１㎥当たりの処理費用が割高となっていることを示していますが、これは、本市の処理区域が広域であることや水洗化率が100％となっていないことに要因があると考えられます。
　水洗化率については、全国平均値を下回っていますが、これは現在でも下水道の整備を行っており、当該区域における接続率が低調であることが要因であると考えられます。</t>
    <rPh sb="311" eb="313">
      <t>コンゴ</t>
    </rPh>
    <phoneticPr fontId="4"/>
  </si>
  <si>
    <t xml:space="preserve">  有形固定資産減価償却率については、全国平均値や類似団体平均値を下回っています。これは企業会計移行後（H28～）の経過年数が浅いことに要因があると考えられます。
　管渠老朽化率については、全国平均値や類似団体平均値を上回っており、今後も法定耐用年数である50年を経過する管きょが増加する見通しであることからも、費用対効果を踏まえた改築・更新や適切な維持管理を図る必要があります。</t>
    <phoneticPr fontId="4"/>
  </si>
  <si>
    <t>　本市の下水道事業については、各種指標を総合的に判断すると、現状のところ、概ね健全な経営状況を維持していると考えられます。
　しかしながら、過去に発行した企業債の償還費用等の負担が大きいことや、本市の広域性等を理由とした、汚水処理費用が割高となっている状況等も見られることから、令和５年度に策定を予定している「いわき市下水道事業経営戦略中間見直し版」に基づき、今後も引き続き持続可能で安定した事業経営の実現を図る必要があります。</t>
    <rPh sb="139" eb="141">
      <t>レイワ</t>
    </rPh>
    <rPh sb="142" eb="144">
      <t>ネンド</t>
    </rPh>
    <rPh sb="145" eb="147">
      <t>サクテイ</t>
    </rPh>
    <rPh sb="168" eb="172">
      <t>チュウカンミナオ</t>
    </rPh>
    <rPh sb="173" eb="174">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</si>
</sst>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0.02</c:v>
                </c:pt>
                <c:pt idx="1">
                  <c:v>0.03</c:v>
                </c:pt>
                <c:pt idx="2">
                  <c:v>0.05</c:v>
                </c:pt>
                <c:pt idx="3">
                  <c:v>0.03</c:v>
                </c:pt>
                <c:pt idx="4">
                  <c:v>0.01</c:v>
                </c:pt>
              </c:numCache>
            </c:numRef>
          </c:val>
          <c:extLst>
            <c:ext xmlns:c16="http://schemas.microsoft.com/office/drawing/2014/chart" uri="{C3380CC4-5D6E-409C-BE32-E72D297353CC}">
              <c16:uniqueId val="{00000000-DBB1-4822-8540-55BDEF10B5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DBB1-4822-8540-55BDEF10B5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66.67</c:v>
                </c:pt>
                <c:pt idx="1">
                  <c:v>69.45</c:v>
                </c:pt>
                <c:pt idx="2">
                  <c:v>68.62</c:v>
                </c:pt>
                <c:pt idx="3">
                  <c:v>71.78</c:v>
                </c:pt>
                <c:pt idx="4">
                  <c:v>65.75</c:v>
                </c:pt>
              </c:numCache>
            </c:numRef>
          </c:val>
          <c:extLst>
            <c:ext xmlns:c16="http://schemas.microsoft.com/office/drawing/2014/chart" uri="{C3380CC4-5D6E-409C-BE32-E72D297353CC}">
              <c16:uniqueId val="{00000000-1FB0-48EC-9B2F-8D1A064278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1FB0-48EC-9B2F-8D1A064278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93.83</c:v>
                </c:pt>
                <c:pt idx="1">
                  <c:v>94.15</c:v>
                </c:pt>
                <c:pt idx="2">
                  <c:v>94.66</c:v>
                </c:pt>
                <c:pt idx="3">
                  <c:v>94.65</c:v>
                </c:pt>
                <c:pt idx="4">
                  <c:v>94.66</c:v>
                </c:pt>
              </c:numCache>
            </c:numRef>
          </c:val>
          <c:extLst>
            <c:ext xmlns:c16="http://schemas.microsoft.com/office/drawing/2014/chart" uri="{C3380CC4-5D6E-409C-BE32-E72D297353CC}">
              <c16:uniqueId val="{00000000-74F5-4299-98CE-75702C0A0F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74F5-4299-98CE-75702C0A0F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100.5</c:v>
                </c:pt>
                <c:pt idx="1">
                  <c:v>103.1</c:v>
                </c:pt>
                <c:pt idx="2">
                  <c:v>105.3</c:v>
                </c:pt>
                <c:pt idx="3">
                  <c:v>103.3</c:v>
                </c:pt>
                <c:pt idx="4">
                  <c:v>103.93</c:v>
                </c:pt>
              </c:numCache>
            </c:numRef>
          </c:val>
          <c:extLst>
            <c:ext xmlns:c16="http://schemas.microsoft.com/office/drawing/2014/chart" uri="{C3380CC4-5D6E-409C-BE32-E72D297353CC}">
              <c16:uniqueId val="{00000000-8C90-4BFB-AB65-57DAF292DD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8C90-4BFB-AB65-57DAF292DD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10.78</c:v>
                </c:pt>
                <c:pt idx="1">
                  <c:v>14.05</c:v>
                </c:pt>
                <c:pt idx="2">
                  <c:v>16.940000000000001</c:v>
                </c:pt>
                <c:pt idx="3">
                  <c:v>19.899999999999999</c:v>
                </c:pt>
                <c:pt idx="4">
                  <c:v>22.65</c:v>
                </c:pt>
              </c:numCache>
            </c:numRef>
          </c:val>
          <c:extLst>
            <c:ext xmlns:c16="http://schemas.microsoft.com/office/drawing/2014/chart" uri="{C3380CC4-5D6E-409C-BE32-E72D297353CC}">
              <c16:uniqueId val="{00000000-1A37-4545-AFF3-365D80A95E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1A37-4545-AFF3-365D80A95E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5.4</c:v>
                </c:pt>
                <c:pt idx="1">
                  <c:v>7.21</c:v>
                </c:pt>
                <c:pt idx="2">
                  <c:v>9.2200000000000006</c:v>
                </c:pt>
                <c:pt idx="3">
                  <c:v>10.07</c:v>
                </c:pt>
                <c:pt idx="4">
                  <c:v>10.27</c:v>
                </c:pt>
              </c:numCache>
            </c:numRef>
          </c:val>
          <c:extLst>
            <c:ext xmlns:c16="http://schemas.microsoft.com/office/drawing/2014/chart" uri="{C3380CC4-5D6E-409C-BE32-E72D297353CC}">
              <c16:uniqueId val="{00000000-DD77-4C20-98E5-3AA0C1F1DF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DD77-4C20-98E5-3AA0C1F1DF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CB-4442-8265-2A57E6376D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5BCB-4442-8265-2A57E6376D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41.97</c:v>
                </c:pt>
                <c:pt idx="1">
                  <c:v>36.72</c:v>
                </c:pt>
                <c:pt idx="2">
                  <c:v>51.97</c:v>
                </c:pt>
                <c:pt idx="3">
                  <c:v>57</c:v>
                </c:pt>
                <c:pt idx="4">
                  <c:v>64.760000000000005</c:v>
                </c:pt>
              </c:numCache>
            </c:numRef>
          </c:val>
          <c:extLst>
            <c:ext xmlns:c16="http://schemas.microsoft.com/office/drawing/2014/chart" uri="{C3380CC4-5D6E-409C-BE32-E72D297353CC}">
              <c16:uniqueId val="{00000000-DEBC-41A0-BCEA-4D54721244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DEBC-41A0-BCEA-4D54721244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1023.97</c:v>
                </c:pt>
                <c:pt idx="1">
                  <c:v>855.6</c:v>
                </c:pt>
                <c:pt idx="2">
                  <c:v>944.72</c:v>
                </c:pt>
                <c:pt idx="3">
                  <c:v>869.86</c:v>
                </c:pt>
                <c:pt idx="4">
                  <c:v>872.24</c:v>
                </c:pt>
              </c:numCache>
            </c:numRef>
          </c:val>
          <c:extLst>
            <c:ext xmlns:c16="http://schemas.microsoft.com/office/drawing/2014/chart" uri="{C3380CC4-5D6E-409C-BE32-E72D297353CC}">
              <c16:uniqueId val="{00000000-8DA8-4FEF-9E09-127A7B14BC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8DA8-4FEF-9E09-127A7B14BC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95.08</c:v>
                </c:pt>
                <c:pt idx="1">
                  <c:v>107.32</c:v>
                </c:pt>
                <c:pt idx="2">
                  <c:v>108.34</c:v>
                </c:pt>
                <c:pt idx="3">
                  <c:v>105.92</c:v>
                </c:pt>
                <c:pt idx="4">
                  <c:v>100.44</c:v>
                </c:pt>
              </c:numCache>
            </c:numRef>
          </c:val>
          <c:extLst>
            <c:ext xmlns:c16="http://schemas.microsoft.com/office/drawing/2014/chart" uri="{C3380CC4-5D6E-409C-BE32-E72D297353CC}">
              <c16:uniqueId val="{00000000-8BD9-4A7B-8EB2-13E62774A2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8BD9-4A7B-8EB2-13E62774A2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182.96</c:v>
                </c:pt>
                <c:pt idx="1">
                  <c:v>184.88</c:v>
                </c:pt>
                <c:pt idx="2">
                  <c:v>181.38</c:v>
                </c:pt>
                <c:pt idx="3">
                  <c:v>185.83</c:v>
                </c:pt>
                <c:pt idx="4">
                  <c:v>196.65</c:v>
                </c:pt>
              </c:numCache>
            </c:numRef>
          </c:val>
          <c:extLst>
            <c:ext xmlns:c16="http://schemas.microsoft.com/office/drawing/2014/chart" uri="{C3380CC4-5D6E-409C-BE32-E72D297353CC}">
              <c16:uniqueId val="{00000000-8769-4846-9C84-717E689D47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8769-4846-9C84-717E689D47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37"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いわき市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46">
        <f>データ!S6</f>
        <v>310890</v>
      </c>
      <c r="AM8" s="46"/>
      <c r="AN8" s="46"/>
      <c r="AO8" s="46"/>
      <c r="AP8" s="46"/>
      <c r="AQ8" s="46"/>
      <c r="AR8" s="46"/>
      <c r="AS8" s="46"/>
      <c r="AT8" s="45">
        <f>データ!T6</f>
        <v>1232.51</v>
      </c>
      <c r="AU8" s="45"/>
      <c r="AV8" s="45"/>
      <c r="AW8" s="45"/>
      <c r="AX8" s="45"/>
      <c r="AY8" s="45"/>
      <c r="AZ8" s="45"/>
      <c r="BA8" s="45"/>
      <c r="BB8" s="45">
        <f>データ!U6</f>
        <v>252.24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48</v>
      </c>
      <c r="J10" s="45"/>
      <c r="K10" s="45"/>
      <c r="L10" s="45"/>
      <c r="M10" s="45"/>
      <c r="N10" s="45"/>
      <c r="O10" s="45"/>
      <c r="P10" s="45">
        <f>データ!P6</f>
        <v>54.92</v>
      </c>
      <c r="Q10" s="45"/>
      <c r="R10" s="45"/>
      <c r="S10" s="45"/>
      <c r="T10" s="45"/>
      <c r="U10" s="45"/>
      <c r="V10" s="45"/>
      <c r="W10" s="45">
        <f>データ!Q6</f>
        <v>70.5</v>
      </c>
      <c r="X10" s="45"/>
      <c r="Y10" s="45"/>
      <c r="Z10" s="45"/>
      <c r="AA10" s="45"/>
      <c r="AB10" s="45"/>
      <c r="AC10" s="45"/>
      <c r="AD10" s="46">
        <f>データ!R6</f>
        <v>3500</v>
      </c>
      <c r="AE10" s="46"/>
      <c r="AF10" s="46"/>
      <c r="AG10" s="46"/>
      <c r="AH10" s="46"/>
      <c r="AI10" s="46"/>
      <c r="AJ10" s="46"/>
      <c r="AK10" s="2"/>
      <c r="AL10" s="46">
        <f>データ!V6</f>
        <v>169472</v>
      </c>
      <c r="AM10" s="46"/>
      <c r="AN10" s="46"/>
      <c r="AO10" s="46"/>
      <c r="AP10" s="46"/>
      <c r="AQ10" s="46"/>
      <c r="AR10" s="46"/>
      <c r="AS10" s="46"/>
      <c r="AT10" s="45">
        <f>データ!W6</f>
        <v>42.71</v>
      </c>
      <c r="AU10" s="45"/>
      <c r="AV10" s="45"/>
      <c r="AW10" s="45"/>
      <c r="AX10" s="45"/>
      <c r="AY10" s="45"/>
      <c r="AZ10" s="45"/>
      <c r="BA10" s="45"/>
      <c r="BB10" s="45">
        <f>データ!X6</f>
        <v>3967.97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5J/CPIx5RVIEZccT1MAzS00u6rX9kcuaGTL3a/fPwmrSrZ7tIiLZwFk5SkfsW/iRF+2J5rNlC+e7laowmd7c1A==" saltValue="nzzYl/0WlGMMUUPahI/I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72044</v>
      </c>
      <c r="D6" s="19">
        <f t="shared" si="3"/>
        <v>46</v>
      </c>
      <c r="E6" s="19">
        <f t="shared" si="3"/>
        <v>17</v>
      </c>
      <c r="F6" s="19">
        <f t="shared" si="3"/>
        <v>1</v>
      </c>
      <c r="G6" s="19">
        <f t="shared" si="3"/>
        <v>0</v>
      </c>
      <c r="H6" s="19" t="str">
        <f t="shared" si="3"/>
        <v>福島県　いわき市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48</v>
      </c>
      <c r="P6" s="20">
        <f t="shared" si="3"/>
        <v>54.92</v>
      </c>
      <c r="Q6" s="20">
        <f t="shared" si="3"/>
        <v>70.5</v>
      </c>
      <c r="R6" s="20">
        <f t="shared" si="3"/>
        <v>3500</v>
      </c>
      <c r="S6" s="20">
        <f t="shared" si="3"/>
        <v>310890</v>
      </c>
      <c r="T6" s="20">
        <f t="shared" si="3"/>
        <v>1232.51</v>
      </c>
      <c r="U6" s="20">
        <f t="shared" si="3"/>
        <v>252.24</v>
      </c>
      <c r="V6" s="20">
        <f t="shared" si="3"/>
        <v>169472</v>
      </c>
      <c r="W6" s="20">
        <f t="shared" si="3"/>
        <v>42.71</v>
      </c>
      <c r="X6" s="20">
        <f t="shared" si="3"/>
        <v>3967.97</v>
      </c>
      <c r="Y6" s="21">
        <f>IF(Y7="",NA(),Y7)</f>
        <v>100.5</v>
      </c>
      <c r="Z6" s="21">
        <f t="shared" ref="Z6:AH6" si="4">IF(Z7="",NA(),Z7)</f>
        <v>103.1</v>
      </c>
      <c r="AA6" s="21">
        <f t="shared" si="4"/>
        <v>105.3</v>
      </c>
      <c r="AB6" s="21">
        <f t="shared" si="4"/>
        <v>103.3</v>
      </c>
      <c r="AC6" s="21">
        <f t="shared" si="4"/>
        <v>103.93</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41.97</v>
      </c>
      <c r="AV6" s="21">
        <f t="shared" ref="AV6:BD6" si="6">IF(AV7="",NA(),AV7)</f>
        <v>36.72</v>
      </c>
      <c r="AW6" s="21">
        <f t="shared" si="6"/>
        <v>51.97</v>
      </c>
      <c r="AX6" s="21">
        <f t="shared" si="6"/>
        <v>57</v>
      </c>
      <c r="AY6" s="21">
        <f t="shared" si="6"/>
        <v>64.760000000000005</v>
      </c>
      <c r="AZ6" s="21">
        <f t="shared" si="6"/>
        <v>62.12</v>
      </c>
      <c r="BA6" s="21">
        <f t="shared" si="6"/>
        <v>61.57</v>
      </c>
      <c r="BB6" s="21">
        <f t="shared" si="6"/>
        <v>60.82</v>
      </c>
      <c r="BC6" s="21">
        <f t="shared" si="6"/>
        <v>63.48</v>
      </c>
      <c r="BD6" s="21">
        <f t="shared" si="6"/>
        <v>65.510000000000005</v>
      </c>
      <c r="BE6" s="20" t="str">
        <f>IF(BE7="","",IF(BE7="-","【-】","【"&amp;SUBSTITUTE(TEXT(BE7,"#,##0.00"),"-","△")&amp;"】"))</f>
        <v>【73.44】</v>
      </c>
      <c r="BF6" s="21">
        <f>IF(BF7="",NA(),BF7)</f>
        <v>1023.97</v>
      </c>
      <c r="BG6" s="21">
        <f t="shared" ref="BG6:BO6" si="7">IF(BG7="",NA(),BG7)</f>
        <v>855.6</v>
      </c>
      <c r="BH6" s="21">
        <f t="shared" si="7"/>
        <v>944.72</v>
      </c>
      <c r="BI6" s="21">
        <f t="shared" si="7"/>
        <v>869.86</v>
      </c>
      <c r="BJ6" s="21">
        <f t="shared" si="7"/>
        <v>872.24</v>
      </c>
      <c r="BK6" s="21">
        <f t="shared" si="7"/>
        <v>875.53</v>
      </c>
      <c r="BL6" s="21">
        <f t="shared" si="7"/>
        <v>867.39</v>
      </c>
      <c r="BM6" s="21">
        <f t="shared" si="7"/>
        <v>920.83</v>
      </c>
      <c r="BN6" s="21">
        <f t="shared" si="7"/>
        <v>874.02</v>
      </c>
      <c r="BO6" s="21">
        <f t="shared" si="7"/>
        <v>827.43</v>
      </c>
      <c r="BP6" s="20" t="str">
        <f>IF(BP7="","",IF(BP7="-","【-】","【"&amp;SUBSTITUTE(TEXT(BP7,"#,##0.00"),"-","△")&amp;"】"))</f>
        <v>【652.82】</v>
      </c>
      <c r="BQ6" s="21">
        <f>IF(BQ7="",NA(),BQ7)</f>
        <v>95.08</v>
      </c>
      <c r="BR6" s="21">
        <f t="shared" ref="BR6:BZ6" si="8">IF(BR7="",NA(),BR7)</f>
        <v>107.32</v>
      </c>
      <c r="BS6" s="21">
        <f t="shared" si="8"/>
        <v>108.34</v>
      </c>
      <c r="BT6" s="21">
        <f t="shared" si="8"/>
        <v>105.92</v>
      </c>
      <c r="BU6" s="21">
        <f t="shared" si="8"/>
        <v>100.44</v>
      </c>
      <c r="BV6" s="21">
        <f t="shared" si="8"/>
        <v>99.83</v>
      </c>
      <c r="BW6" s="21">
        <f t="shared" si="8"/>
        <v>100.91</v>
      </c>
      <c r="BX6" s="21">
        <f t="shared" si="8"/>
        <v>99.82</v>
      </c>
      <c r="BY6" s="21">
        <f t="shared" si="8"/>
        <v>100.32</v>
      </c>
      <c r="BZ6" s="21">
        <f t="shared" si="8"/>
        <v>99.71</v>
      </c>
      <c r="CA6" s="20" t="str">
        <f>IF(CA7="","",IF(CA7="-","【-】","【"&amp;SUBSTITUTE(TEXT(CA7,"#,##0.00"),"-","△")&amp;"】"))</f>
        <v>【97.61】</v>
      </c>
      <c r="CB6" s="21">
        <f>IF(CB7="",NA(),CB7)</f>
        <v>182.96</v>
      </c>
      <c r="CC6" s="21">
        <f t="shared" ref="CC6:CK6" si="9">IF(CC7="",NA(),CC7)</f>
        <v>184.88</v>
      </c>
      <c r="CD6" s="21">
        <f t="shared" si="9"/>
        <v>181.38</v>
      </c>
      <c r="CE6" s="21">
        <f t="shared" si="9"/>
        <v>185.83</v>
      </c>
      <c r="CF6" s="21">
        <f t="shared" si="9"/>
        <v>196.65</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66.67</v>
      </c>
      <c r="CN6" s="21">
        <f t="shared" ref="CN6:CV6" si="10">IF(CN7="",NA(),CN7)</f>
        <v>69.45</v>
      </c>
      <c r="CO6" s="21">
        <f t="shared" si="10"/>
        <v>68.62</v>
      </c>
      <c r="CP6" s="21">
        <f t="shared" si="10"/>
        <v>71.78</v>
      </c>
      <c r="CQ6" s="21">
        <f t="shared" si="10"/>
        <v>65.75</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93.83</v>
      </c>
      <c r="CY6" s="21">
        <f t="shared" ref="CY6:DG6" si="11">IF(CY7="",NA(),CY7)</f>
        <v>94.15</v>
      </c>
      <c r="CZ6" s="21">
        <f t="shared" si="11"/>
        <v>94.66</v>
      </c>
      <c r="DA6" s="21">
        <f t="shared" si="11"/>
        <v>94.65</v>
      </c>
      <c r="DB6" s="21">
        <f t="shared" si="11"/>
        <v>94.66</v>
      </c>
      <c r="DC6" s="21">
        <f t="shared" si="11"/>
        <v>93.96</v>
      </c>
      <c r="DD6" s="21">
        <f t="shared" si="11"/>
        <v>94.06</v>
      </c>
      <c r="DE6" s="21">
        <f t="shared" si="11"/>
        <v>94.41</v>
      </c>
      <c r="DF6" s="21">
        <f t="shared" si="11"/>
        <v>94.43</v>
      </c>
      <c r="DG6" s="21">
        <f t="shared" si="11"/>
        <v>94.58</v>
      </c>
      <c r="DH6" s="20" t="str">
        <f>IF(DH7="","",IF(DH7="-","【-】","【"&amp;SUBSTITUTE(TEXT(DH7,"#,##0.00"),"-","△")&amp;"】"))</f>
        <v>【95.82】</v>
      </c>
      <c r="DI6" s="21">
        <f>IF(DI7="",NA(),DI7)</f>
        <v>10.78</v>
      </c>
      <c r="DJ6" s="21">
        <f t="shared" ref="DJ6:DR6" si="12">IF(DJ7="",NA(),DJ7)</f>
        <v>14.05</v>
      </c>
      <c r="DK6" s="21">
        <f t="shared" si="12"/>
        <v>16.940000000000001</v>
      </c>
      <c r="DL6" s="21">
        <f t="shared" si="12"/>
        <v>19.899999999999999</v>
      </c>
      <c r="DM6" s="21">
        <f t="shared" si="12"/>
        <v>22.65</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5.4</v>
      </c>
      <c r="DU6" s="21">
        <f t="shared" ref="DU6:EC6" si="13">IF(DU7="",NA(),DU7)</f>
        <v>7.21</v>
      </c>
      <c r="DV6" s="21">
        <f t="shared" si="13"/>
        <v>9.2200000000000006</v>
      </c>
      <c r="DW6" s="21">
        <f t="shared" si="13"/>
        <v>10.07</v>
      </c>
      <c r="DX6" s="21">
        <f t="shared" si="13"/>
        <v>10.27</v>
      </c>
      <c r="DY6" s="21">
        <f t="shared" si="13"/>
        <v>5.04</v>
      </c>
      <c r="DZ6" s="21">
        <f t="shared" si="13"/>
        <v>5.1100000000000003</v>
      </c>
      <c r="EA6" s="21">
        <f t="shared" si="13"/>
        <v>5.18</v>
      </c>
      <c r="EB6" s="21">
        <f t="shared" si="13"/>
        <v>6.01</v>
      </c>
      <c r="EC6" s="21">
        <f t="shared" si="13"/>
        <v>6.84</v>
      </c>
      <c r="ED6" s="20" t="str">
        <f>IF(ED7="","",IF(ED7="-","【-】","【"&amp;SUBSTITUTE(TEXT(ED7,"#,##0.00"),"-","△")&amp;"】"))</f>
        <v>【7.62】</v>
      </c>
      <c r="EE6" s="21">
        <f>IF(EE7="",NA(),EE7)</f>
        <v>0.02</v>
      </c>
      <c r="EF6" s="21">
        <f t="shared" ref="EF6:EN6" si="14">IF(EF7="",NA(),EF7)</f>
        <v>0.03</v>
      </c>
      <c r="EG6" s="21">
        <f t="shared" si="14"/>
        <v>0.05</v>
      </c>
      <c r="EH6" s="21">
        <f t="shared" si="14"/>
        <v>0.03</v>
      </c>
      <c r="EI6" s="21">
        <f t="shared" si="14"/>
        <v>0.01</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2">
      <c r="A7" s="14"/>
      <c r="B7" s="23">
        <v>2022</v>
      </c>
      <c r="C7" s="23">
        <v>72044</v>
      </c>
      <c r="D7" s="23">
        <v>46</v>
      </c>
      <c r="E7" s="23">
        <v>17</v>
      </c>
      <c r="F7" s="23">
        <v>1</v>
      </c>
      <c r="G7" s="23">
        <v>0</v>
      </c>
      <c r="H7" s="23" t="s">
        <v>96</v>
      </c>
      <c r="I7" s="23" t="s">
        <v>97</v>
      </c>
      <c r="J7" s="23" t="s">
        <v>98</v>
      </c>
      <c r="K7" s="23" t="s">
        <v>99</v>
      </c>
      <c r="L7" s="23" t="s">
        <v>100</v>
      </c>
      <c r="M7" s="23" t="s">
        <v>101</v>
      </c>
      <c r="N7" s="24" t="s">
        <v>102</v>
      </c>
      <c r="O7" s="24">
        <v>48</v>
      </c>
      <c r="P7" s="24">
        <v>54.92</v>
      </c>
      <c r="Q7" s="24">
        <v>70.5</v>
      </c>
      <c r="R7" s="24">
        <v>3500</v>
      </c>
      <c r="S7" s="24">
        <v>310890</v>
      </c>
      <c r="T7" s="24">
        <v>1232.51</v>
      </c>
      <c r="U7" s="24">
        <v>252.24</v>
      </c>
      <c r="V7" s="24">
        <v>169472</v>
      </c>
      <c r="W7" s="24">
        <v>42.71</v>
      </c>
      <c r="X7" s="24">
        <v>3967.97</v>
      </c>
      <c r="Y7" s="24">
        <v>100.5</v>
      </c>
      <c r="Z7" s="24">
        <v>103.1</v>
      </c>
      <c r="AA7" s="24">
        <v>105.3</v>
      </c>
      <c r="AB7" s="24">
        <v>103.3</v>
      </c>
      <c r="AC7" s="24">
        <v>103.93</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41.97</v>
      </c>
      <c r="AV7" s="24">
        <v>36.72</v>
      </c>
      <c r="AW7" s="24">
        <v>51.97</v>
      </c>
      <c r="AX7" s="24">
        <v>57</v>
      </c>
      <c r="AY7" s="24">
        <v>64.760000000000005</v>
      </c>
      <c r="AZ7" s="24">
        <v>62.12</v>
      </c>
      <c r="BA7" s="24">
        <v>61.57</v>
      </c>
      <c r="BB7" s="24">
        <v>60.82</v>
      </c>
      <c r="BC7" s="24">
        <v>63.48</v>
      </c>
      <c r="BD7" s="24">
        <v>65.510000000000005</v>
      </c>
      <c r="BE7" s="24">
        <v>73.44</v>
      </c>
      <c r="BF7" s="24">
        <v>1023.97</v>
      </c>
      <c r="BG7" s="24">
        <v>855.6</v>
      </c>
      <c r="BH7" s="24">
        <v>944.72</v>
      </c>
      <c r="BI7" s="24">
        <v>869.86</v>
      </c>
      <c r="BJ7" s="24">
        <v>872.24</v>
      </c>
      <c r="BK7" s="24">
        <v>875.53</v>
      </c>
      <c r="BL7" s="24">
        <v>867.39</v>
      </c>
      <c r="BM7" s="24">
        <v>920.83</v>
      </c>
      <c r="BN7" s="24">
        <v>874.02</v>
      </c>
      <c r="BO7" s="24">
        <v>827.43</v>
      </c>
      <c r="BP7" s="24">
        <v>652.82000000000005</v>
      </c>
      <c r="BQ7" s="24">
        <v>95.08</v>
      </c>
      <c r="BR7" s="24">
        <v>107.32</v>
      </c>
      <c r="BS7" s="24">
        <v>108.34</v>
      </c>
      <c r="BT7" s="24">
        <v>105.92</v>
      </c>
      <c r="BU7" s="24">
        <v>100.44</v>
      </c>
      <c r="BV7" s="24">
        <v>99.83</v>
      </c>
      <c r="BW7" s="24">
        <v>100.91</v>
      </c>
      <c r="BX7" s="24">
        <v>99.82</v>
      </c>
      <c r="BY7" s="24">
        <v>100.32</v>
      </c>
      <c r="BZ7" s="24">
        <v>99.71</v>
      </c>
      <c r="CA7" s="24">
        <v>97.61</v>
      </c>
      <c r="CB7" s="24">
        <v>182.96</v>
      </c>
      <c r="CC7" s="24">
        <v>184.88</v>
      </c>
      <c r="CD7" s="24">
        <v>181.38</v>
      </c>
      <c r="CE7" s="24">
        <v>185.83</v>
      </c>
      <c r="CF7" s="24">
        <v>196.65</v>
      </c>
      <c r="CG7" s="24">
        <v>158.94</v>
      </c>
      <c r="CH7" s="24">
        <v>158.04</v>
      </c>
      <c r="CI7" s="24">
        <v>156.77000000000001</v>
      </c>
      <c r="CJ7" s="24">
        <v>157.63999999999999</v>
      </c>
      <c r="CK7" s="24">
        <v>159.59</v>
      </c>
      <c r="CL7" s="24">
        <v>138.29</v>
      </c>
      <c r="CM7" s="24">
        <v>66.67</v>
      </c>
      <c r="CN7" s="24">
        <v>69.45</v>
      </c>
      <c r="CO7" s="24">
        <v>68.62</v>
      </c>
      <c r="CP7" s="24">
        <v>71.78</v>
      </c>
      <c r="CQ7" s="24">
        <v>65.75</v>
      </c>
      <c r="CR7" s="24">
        <v>67.069999999999993</v>
      </c>
      <c r="CS7" s="24">
        <v>66.78</v>
      </c>
      <c r="CT7" s="24">
        <v>67</v>
      </c>
      <c r="CU7" s="24">
        <v>66.650000000000006</v>
      </c>
      <c r="CV7" s="24">
        <v>64.45</v>
      </c>
      <c r="CW7" s="24">
        <v>59.1</v>
      </c>
      <c r="CX7" s="24">
        <v>93.83</v>
      </c>
      <c r="CY7" s="24">
        <v>94.15</v>
      </c>
      <c r="CZ7" s="24">
        <v>94.66</v>
      </c>
      <c r="DA7" s="24">
        <v>94.65</v>
      </c>
      <c r="DB7" s="24">
        <v>94.66</v>
      </c>
      <c r="DC7" s="24">
        <v>93.96</v>
      </c>
      <c r="DD7" s="24">
        <v>94.06</v>
      </c>
      <c r="DE7" s="24">
        <v>94.41</v>
      </c>
      <c r="DF7" s="24">
        <v>94.43</v>
      </c>
      <c r="DG7" s="24">
        <v>94.58</v>
      </c>
      <c r="DH7" s="24">
        <v>95.82</v>
      </c>
      <c r="DI7" s="24">
        <v>10.78</v>
      </c>
      <c r="DJ7" s="24">
        <v>14.05</v>
      </c>
      <c r="DK7" s="24">
        <v>16.940000000000001</v>
      </c>
      <c r="DL7" s="24">
        <v>19.899999999999999</v>
      </c>
      <c r="DM7" s="24">
        <v>22.65</v>
      </c>
      <c r="DN7" s="24">
        <v>33.090000000000003</v>
      </c>
      <c r="DO7" s="24">
        <v>34.33</v>
      </c>
      <c r="DP7" s="24">
        <v>34.15</v>
      </c>
      <c r="DQ7" s="24">
        <v>35.53</v>
      </c>
      <c r="DR7" s="24">
        <v>37.51</v>
      </c>
      <c r="DS7" s="24">
        <v>39.74</v>
      </c>
      <c r="DT7" s="24">
        <v>5.4</v>
      </c>
      <c r="DU7" s="24">
        <v>7.21</v>
      </c>
      <c r="DV7" s="24">
        <v>9.2200000000000006</v>
      </c>
      <c r="DW7" s="24">
        <v>10.07</v>
      </c>
      <c r="DX7" s="24">
        <v>10.27</v>
      </c>
      <c r="DY7" s="24">
        <v>5.04</v>
      </c>
      <c r="DZ7" s="24">
        <v>5.1100000000000003</v>
      </c>
      <c r="EA7" s="24">
        <v>5.18</v>
      </c>
      <c r="EB7" s="24">
        <v>6.01</v>
      </c>
      <c r="EC7" s="24">
        <v>6.84</v>
      </c>
      <c r="ED7" s="24">
        <v>7.62</v>
      </c>
      <c r="EE7" s="24">
        <v>0.02</v>
      </c>
      <c r="EF7" s="24">
        <v>0.03</v>
      </c>
      <c r="EG7" s="24">
        <v>0.05</v>
      </c>
      <c r="EH7" s="24">
        <v>0.03</v>
      </c>
      <c r="EI7" s="24">
        <v>0.01</v>
      </c>
      <c r="EJ7" s="24">
        <v>0.25</v>
      </c>
      <c r="EK7" s="24">
        <v>0.21</v>
      </c>
      <c r="EL7" s="24">
        <v>0.33</v>
      </c>
      <c r="EM7" s="24">
        <v>0.22</v>
      </c>
      <c r="EN7" s="24">
        <v>0.23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　徹也</cp:lastModifiedBy>
  <cp:lastPrinted>2024-01-19T07:55:51Z</cp:lastPrinted>
  <dcterms:created xsi:type="dcterms:W3CDTF">2023-12-12T00:43:14Z</dcterms:created>
  <dcterms:modified xsi:type="dcterms:W3CDTF">2024-01-19T07:56:25Z</dcterms:modified>
  <cp:category/>
</cp:coreProperties>
</file>