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5佐藤フォルダ\03_照会回答\20240202〆【県】公営企業に係る経営比較分析表（令和４年度決算）\05_県回答\"/>
    </mc:Choice>
  </mc:AlternateContent>
  <workbookProtection workbookAlgorithmName="SHA-512" workbookHashValue="JMGcQmWbmkjWJEGUZq1IAMn+LcPjx5fNS2uKAJCQlCIJVbcsYVVu314LSfrF3/a1shZIS3r4pPa1W/J/khhOWw==" workbookSaltValue="3BIE7m3CBoPjyAmvCJwGD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D10" i="4"/>
  <c r="BB8" i="4"/>
  <c r="AT8" i="4"/>
  <c r="AL8" i="4"/>
  <c r="W8" i="4"/>
  <c r="P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<sst xmlns="http://schemas.openxmlformats.org/spreadsheetml/2006/main" count="231" uniqueCount="117">
  <si>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</si>
  <si>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</si>
  <si>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</si>
  <si>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</si>
  <si>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</si>
  <si>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</si>
  <si>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</si>
  <si>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</si>
  <si>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</si>
  <si>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</si>
  <si>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</si>
  <si>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</si>
  <si>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</si>
  <si>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</si>
  <si>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</si>
  <si>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</si>
  <si>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</si>
  <si>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</si>
  <si>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</si>
  <si>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</si>
  <si>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</si>
  <si>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</si>
  <si>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</si>
  <si>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</si>
  <si>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</si>
  <si>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</si>
  <si>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</si>
  <si>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</si>
  <si>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</si>
  <si>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</si>
  <si>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</si>
  <si>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</si>
  <si>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</si>
  <si>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</si>
  <si>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</si>
  <si>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</si>
  <si>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</si>
  <si>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</si>
  <si>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</si>
  <si>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</si>
  <si>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</si>
  <si>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</si>
  <si>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</si>
  <si>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</si>
  <si>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</si>
  <si>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</si>
  <si>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</si>
  <si>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</si>
  <si>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</si>
  <si>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</si>
  <si>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</si>
  <si>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</si>
  <si>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</si>
  <si>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</si>
  <si>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</si>
  <si>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</si>
  <si>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</si>
  <si>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</si>
  <si>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</si>
  <si>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</si>
  <si>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</si>
  <si>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</si>
  <si>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</si>
  <si>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</si>
  <si>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</si>
  <si>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</si>
  <si>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</si>
  <si>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</si>
  <si>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</si>
  <si>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</si>
  <si>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</si>
  <si>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</si>
  <si>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</si>
  <si>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</si>
  <si>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</si>
  <si>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</si>
  <si>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</si>
  <si>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</si>
  <si>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</si>
  <si>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</si>
  <si>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</si>
  <si>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</si>
  <si>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</si>
  <si>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</si>
  <si>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</si>
  <si>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</si>
  <si>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</si>
  <si>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</si>
  <si>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</si>
  <si>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</si>
  <si>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</si>
  <si>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</si>
  <si>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</si>
  <si>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</si>
  <si>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</si>
  <si>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</si>
  <si>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</si>
  <si>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</si>
  <si>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</si>
  <si>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</si>
  <si>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</si>
  <si>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</si>
  <si>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</si>
  <si>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</si>
  <si>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</si>
  <si>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</si>
  <si>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</si>
  <si>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</si>
  <si>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</si>
  <si>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</si>
  <si>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</si>
  <si>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</si>
  <si>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</si>
  <si>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</si>
  <si>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増加傾向にあり、類似団体と比較すると高い水準である。
②管渠老朽化率、③管渠改善率
　法定耐用年数を超えた管渠はなく、管渠改善も突発的な修繕等への対応である。
　今後の更新需要に備え、適時、適切な調査等を行っていく必要がある。</t>
    <phoneticPr fontId="4"/>
  </si>
  <si>
    <t>①経常収支比率、②累積欠損金比率、③流動比率
　経常収支比率は、一般会計からの繰入金により100％で推移している。不足分は一般会計繰入金によって補填しているため、流動比率は低い水準にあり、類似団体と比べても低い。また、欠損金は生じていない。
④企業債残高対事業規模比率
　企業債残高は毎年減少しており、類似団体とほぼ同水準にある。
⑤経費回収率
　汚水処理サービスを市内同一の使用料体系としており、この使用料水準では、維持管理費を使用料収入で賄うことができないため、経費回収率は100%に満たない。類似団体と比べ低い水準にある。
⑥汚水処理原価
　維持管理費の増に伴い汚水処理費が増加し、有収水量は減少したため、汚水処理原価は増加した。類似団体と比べ高い水準にある。
⑦施設利用率、⑧水洗化率
　人口減少により水洗化人口が減少しているため、平均処理水量及び施設利用率も減少し、類似団体と比べ低い水準にある。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7" eb="59">
      <t>フソク</t>
    </rPh>
    <rPh sb="59" eb="60">
      <t>フン</t>
    </rPh>
    <rPh sb="61" eb="65">
      <t>イッパンカイケイ</t>
    </rPh>
    <rPh sb="65" eb="68">
      <t>クリイレキン</t>
    </rPh>
    <rPh sb="72" eb="74">
      <t>ホテン</t>
    </rPh>
    <rPh sb="86" eb="87">
      <t>ヒク</t>
    </rPh>
    <rPh sb="88" eb="90">
      <t>スイジュン</t>
    </rPh>
    <rPh sb="142" eb="144">
      <t>マイトシ</t>
    </rPh>
    <rPh sb="144" eb="146">
      <t>ゲンショウ</t>
    </rPh>
    <rPh sb="151" eb="153">
      <t>ルイジ</t>
    </rPh>
    <rPh sb="153" eb="155">
      <t>ダンタイ</t>
    </rPh>
    <rPh sb="158" eb="159">
      <t>ドウ</t>
    </rPh>
    <rPh sb="159" eb="161">
      <t>スイジュン</t>
    </rPh>
    <rPh sb="174" eb="178">
      <t>オスイショリ</t>
    </rPh>
    <rPh sb="183" eb="185">
      <t>シナイ</t>
    </rPh>
    <rPh sb="185" eb="187">
      <t>ドウイツ</t>
    </rPh>
    <rPh sb="188" eb="191">
      <t>シヨウリョウ</t>
    </rPh>
    <rPh sb="191" eb="193">
      <t>タイケイ</t>
    </rPh>
    <rPh sb="201" eb="204">
      <t>シヨウリョウ</t>
    </rPh>
    <rPh sb="204" eb="206">
      <t>スイジュン</t>
    </rPh>
    <rPh sb="209" eb="214">
      <t>イジカンリヒ</t>
    </rPh>
    <rPh sb="215" eb="218">
      <t>シヨウリョウ</t>
    </rPh>
    <rPh sb="218" eb="220">
      <t>シュウニュウ</t>
    </rPh>
    <rPh sb="221" eb="222">
      <t>マカナ</t>
    </rPh>
    <rPh sb="233" eb="237">
      <t>ケイヒカイシュウ</t>
    </rPh>
    <rPh sb="237" eb="238">
      <t>リツ</t>
    </rPh>
    <rPh sb="244" eb="245">
      <t>ミ</t>
    </rPh>
    <rPh sb="274" eb="279">
      <t>イジカンリヒ</t>
    </rPh>
    <rPh sb="280" eb="281">
      <t>ゾウ</t>
    </rPh>
    <rPh sb="282" eb="283">
      <t>トモナ</t>
    </rPh>
    <rPh sb="284" eb="289">
      <t>オスイショリヒ</t>
    </rPh>
    <rPh sb="290" eb="292">
      <t>ゾウカ</t>
    </rPh>
    <rPh sb="294" eb="298">
      <t>ユウシュウスイリョウ</t>
    </rPh>
    <rPh sb="299" eb="301">
      <t>ゲンショウ</t>
    </rPh>
    <rPh sb="310" eb="312">
      <t>ゲンカ</t>
    </rPh>
    <rPh sb="313" eb="315">
      <t>ゾウカ</t>
    </rPh>
    <rPh sb="348" eb="352">
      <t>ジンコウゲンショウ</t>
    </rPh>
    <rPh sb="355" eb="357">
      <t>スイセン</t>
    </rPh>
    <rPh sb="357" eb="358">
      <t>カ</t>
    </rPh>
    <rPh sb="358" eb="360">
      <t>ジンコウ</t>
    </rPh>
    <rPh sb="361" eb="363">
      <t>ゲンショウ</t>
    </rPh>
    <rPh sb="370" eb="374">
      <t>ヘイキンショリ</t>
    </rPh>
    <rPh sb="374" eb="376">
      <t>スイリョウ</t>
    </rPh>
    <rPh sb="376" eb="377">
      <t>オヨ</t>
    </rPh>
    <rPh sb="378" eb="380">
      <t>シセツ</t>
    </rPh>
    <rPh sb="380" eb="383">
      <t>リヨウリツ</t>
    </rPh>
    <rPh sb="384" eb="386">
      <t>ゲンショウ</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</si>
  <si>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特に、水洗化率は横ばい傾向が続き50％台と低いことから、人口減少や高齢化の進行が早い当該地区の実情に配慮したきめ細やかな普及啓発活動が必要となる。
　また、管渠を含めた資産の老朽化度合は低い状態ではあるが、今後は予防保全の観点から状態を適時調査・確認し、計画的な修繕を行うとともに、施設の更新については、ストックマネジメント計画に基づき長寿命化による投資の平準化の推進が必要である。</t>
    <rPh sb="133" eb="134">
      <t>ヨコ</t>
    </rPh>
    <rPh sb="139" eb="140">
      <t>ツヅ</t>
    </rPh>
    <rPh sb="144" eb="145">
      <t>ダイ</t>
    </rPh>
    <rPh sb="228" eb="23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</si>
</sst>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0.41</c:v>
                </c:pt>
                <c:pt idx="1">
                  <c:v>0</c:v>
                </c:pt>
                <c:pt idx="2">
                  <c:v>0</c:v>
                </c:pt>
                <c:pt idx="3" formatCode="#,##0.00;&quot;△&quot;#,##0.00;&quot;-&quot;">
                  <c:v>0.56000000000000005</c:v>
                </c:pt>
                <c:pt idx="4">
                  <c:v>0</c:v>
                </c:pt>
              </c:numCache>
            </c:numRef>
          </c:val>
          <c:extLst>
            <c:ext xmlns:c16="http://schemas.microsoft.com/office/drawing/2014/chart" uri="{C3380CC4-5D6E-409C-BE32-E72D297353CC}">
              <c16:uniqueId val="{00000000-60E7-4776-8CFB-B274B43762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0E7-4776-8CFB-B274B43762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24.88</c:v>
                </c:pt>
                <c:pt idx="1">
                  <c:v>25.59</c:v>
                </c:pt>
                <c:pt idx="2">
                  <c:v>25.53</c:v>
                </c:pt>
                <c:pt idx="3">
                  <c:v>22.83</c:v>
                </c:pt>
                <c:pt idx="4">
                  <c:v>22.04</c:v>
                </c:pt>
              </c:numCache>
            </c:numRef>
          </c:val>
          <c:extLst>
            <c:ext xmlns:c16="http://schemas.microsoft.com/office/drawing/2014/chart" uri="{C3380CC4-5D6E-409C-BE32-E72D297353CC}">
              <c16:uniqueId val="{00000000-6F46-4AA3-A615-0FE4948B1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6F46-4AA3-A615-0FE4948B1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58.91</c:v>
                </c:pt>
                <c:pt idx="1">
                  <c:v>58.07</c:v>
                </c:pt>
                <c:pt idx="2">
                  <c:v>58.88</c:v>
                </c:pt>
                <c:pt idx="3">
                  <c:v>59.84</c:v>
                </c:pt>
                <c:pt idx="4">
                  <c:v>58.72</c:v>
                </c:pt>
              </c:numCache>
            </c:numRef>
          </c:val>
          <c:extLst>
            <c:ext xmlns:c16="http://schemas.microsoft.com/office/drawing/2014/chart" uri="{C3380CC4-5D6E-409C-BE32-E72D297353CC}">
              <c16:uniqueId val="{00000000-A842-46D0-97D8-DB7B16398E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A842-46D0-97D8-DB7B16398E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100.01</c:v>
                </c:pt>
                <c:pt idx="2">
                  <c:v>99.99</c:v>
                </c:pt>
                <c:pt idx="3">
                  <c:v>101.03</c:v>
                </c:pt>
                <c:pt idx="4">
                  <c:v>98.93</c:v>
                </c:pt>
              </c:numCache>
            </c:numRef>
          </c:val>
          <c:extLst>
            <c:ext xmlns:c16="http://schemas.microsoft.com/office/drawing/2014/chart" uri="{C3380CC4-5D6E-409C-BE32-E72D297353CC}">
              <c16:uniqueId val="{00000000-5E96-470F-ACD8-69F68E0519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5E96-470F-ACD8-69F68E0519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30.07</c:v>
                </c:pt>
                <c:pt idx="1">
                  <c:v>31.98</c:v>
                </c:pt>
                <c:pt idx="2">
                  <c:v>33.81</c:v>
                </c:pt>
                <c:pt idx="3">
                  <c:v>35.69</c:v>
                </c:pt>
                <c:pt idx="4">
                  <c:v>37.619999999999997</c:v>
                </c:pt>
              </c:numCache>
            </c:numRef>
          </c:val>
          <c:extLst>
            <c:ext xmlns:c16="http://schemas.microsoft.com/office/drawing/2014/chart" uri="{C3380CC4-5D6E-409C-BE32-E72D297353CC}">
              <c16:uniqueId val="{00000000-D81F-436D-B4A4-F1E19CCABF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D81F-436D-B4A4-F1E19CCABF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10-4B34-B031-8AF1416F51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9310-4B34-B031-8AF1416F51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16-4630-96AC-3804546D1E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8816-4630-96AC-3804546D1E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10.09</c:v>
                </c:pt>
                <c:pt idx="1">
                  <c:v>23.83</c:v>
                </c:pt>
                <c:pt idx="2">
                  <c:v>7.13</c:v>
                </c:pt>
                <c:pt idx="3">
                  <c:v>11.97</c:v>
                </c:pt>
                <c:pt idx="4">
                  <c:v>5.26</c:v>
                </c:pt>
              </c:numCache>
            </c:numRef>
          </c:val>
          <c:extLst>
            <c:ext xmlns:c16="http://schemas.microsoft.com/office/drawing/2014/chart" uri="{C3380CC4-5D6E-409C-BE32-E72D297353CC}">
              <c16:uniqueId val="{00000000-B47D-4A5F-A631-2C8FEEFD7B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B47D-4A5F-A631-2C8FEEFD7B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1604.7</c:v>
                </c:pt>
                <c:pt idx="1">
                  <c:v>1539.66</c:v>
                </c:pt>
                <c:pt idx="2">
                  <c:v>13050.88</c:v>
                </c:pt>
                <c:pt idx="3">
                  <c:v>1249.77</c:v>
                </c:pt>
                <c:pt idx="4">
                  <c:v>1180.8499999999999</c:v>
                </c:pt>
              </c:numCache>
            </c:numRef>
          </c:val>
          <c:extLst>
            <c:ext xmlns:c16="http://schemas.microsoft.com/office/drawing/2014/chart" uri="{C3380CC4-5D6E-409C-BE32-E72D297353CC}">
              <c16:uniqueId val="{00000000-0A63-4DB3-A655-AFD0AEEC32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A63-4DB3-A655-AFD0AEEC32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37.71</c:v>
                </c:pt>
                <c:pt idx="1">
                  <c:v>36.9</c:v>
                </c:pt>
                <c:pt idx="2">
                  <c:v>37.119999999999997</c:v>
                </c:pt>
                <c:pt idx="3">
                  <c:v>31.22</c:v>
                </c:pt>
                <c:pt idx="4">
                  <c:v>27.23</c:v>
                </c:pt>
              </c:numCache>
            </c:numRef>
          </c:val>
          <c:extLst>
            <c:ext xmlns:c16="http://schemas.microsoft.com/office/drawing/2014/chart" uri="{C3380CC4-5D6E-409C-BE32-E72D297353CC}">
              <c16:uniqueId val="{00000000-627E-4FA7-8FF4-BAF6EF6050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627E-4FA7-8FF4-BAF6EF6050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451.37</c:v>
                </c:pt>
                <c:pt idx="1">
                  <c:v>461.33</c:v>
                </c:pt>
                <c:pt idx="2">
                  <c:v>455.72</c:v>
                </c:pt>
                <c:pt idx="3">
                  <c:v>541.99</c:v>
                </c:pt>
                <c:pt idx="4">
                  <c:v>616.82000000000005</c:v>
                </c:pt>
              </c:numCache>
            </c:numRef>
          </c:val>
          <c:extLst>
            <c:ext xmlns:c16="http://schemas.microsoft.com/office/drawing/2014/chart" uri="{C3380CC4-5D6E-409C-BE32-E72D297353CC}">
              <c16:uniqueId val="{00000000-D4F8-4025-986E-C5EC175686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D4F8-4025-986E-C5EC175686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郡山市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51">
        <f>データ!S6</f>
        <v>317486</v>
      </c>
      <c r="AM8" s="51"/>
      <c r="AN8" s="51"/>
      <c r="AO8" s="51"/>
      <c r="AP8" s="51"/>
      <c r="AQ8" s="51"/>
      <c r="AR8" s="51"/>
      <c r="AS8" s="51"/>
      <c r="AT8" s="45">
        <f>データ!T6</f>
        <v>757.2</v>
      </c>
      <c r="AU8" s="45"/>
      <c r="AV8" s="45"/>
      <c r="AW8" s="45"/>
      <c r="AX8" s="45"/>
      <c r="AY8" s="45"/>
      <c r="AZ8" s="45"/>
      <c r="BA8" s="45"/>
      <c r="BB8" s="45">
        <f>データ!U6</f>
        <v>419.29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5" t="str">
        <f>データ!N6</f>
        <v>-</v>
      </c>
      <c r="C10" s="45"/>
      <c r="D10" s="45"/>
      <c r="E10" s="45"/>
      <c r="F10" s="45"/>
      <c r="G10" s="45"/>
      <c r="H10" s="45"/>
      <c r="I10" s="45">
        <f>データ!O6</f>
        <v>52.4</v>
      </c>
      <c r="J10" s="45"/>
      <c r="K10" s="45"/>
      <c r="L10" s="45"/>
      <c r="M10" s="45"/>
      <c r="N10" s="45"/>
      <c r="O10" s="45"/>
      <c r="P10" s="45">
        <f>データ!P6</f>
        <v>0.76</v>
      </c>
      <c r="Q10" s="45"/>
      <c r="R10" s="45"/>
      <c r="S10" s="45"/>
      <c r="T10" s="45"/>
      <c r="U10" s="45"/>
      <c r="V10" s="45"/>
      <c r="W10" s="45">
        <f>データ!Q6</f>
        <v>101.75</v>
      </c>
      <c r="X10" s="45"/>
      <c r="Y10" s="45"/>
      <c r="Z10" s="45"/>
      <c r="AA10" s="45"/>
      <c r="AB10" s="45"/>
      <c r="AC10" s="45"/>
      <c r="AD10" s="51">
        <f>データ!R6</f>
        <v>3066</v>
      </c>
      <c r="AE10" s="51"/>
      <c r="AF10" s="51"/>
      <c r="AG10" s="51"/>
      <c r="AH10" s="51"/>
      <c r="AI10" s="51"/>
      <c r="AJ10" s="51"/>
      <c r="AK10" s="2"/>
      <c r="AL10" s="51">
        <f>データ!V6</f>
        <v>2391</v>
      </c>
      <c r="AM10" s="51"/>
      <c r="AN10" s="51"/>
      <c r="AO10" s="51"/>
      <c r="AP10" s="51"/>
      <c r="AQ10" s="51"/>
      <c r="AR10" s="51"/>
      <c r="AS10" s="51"/>
      <c r="AT10" s="45">
        <f>データ!W6</f>
        <v>1.56</v>
      </c>
      <c r="AU10" s="45"/>
      <c r="AV10" s="45"/>
      <c r="AW10" s="45"/>
      <c r="AX10" s="45"/>
      <c r="AY10" s="45"/>
      <c r="AZ10" s="45"/>
      <c r="BA10" s="45"/>
      <c r="BB10" s="45">
        <f>データ!X6</f>
        <v>1532.69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116</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4guZET0+v5pcansgmt9pNPOKZr7bPfBCAKOtggqzt+iF4z6JJ9x/WGvDfX1noQo0cXy27g6Jmub7NL4TnJOU7g==" saltValue="h30wOvhh05XoTA9sAqgt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72036</v>
      </c>
      <c r="D6" s="19">
        <f t="shared" si="3"/>
        <v>46</v>
      </c>
      <c r="E6" s="19">
        <f t="shared" si="3"/>
        <v>17</v>
      </c>
      <c r="F6" s="19">
        <f t="shared" si="3"/>
        <v>4</v>
      </c>
      <c r="G6" s="19">
        <f t="shared" si="3"/>
        <v>0</v>
      </c>
      <c r="H6" s="19" t="str">
        <f t="shared" si="3"/>
        <v>福島県　郡山市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52.4</v>
      </c>
      <c r="P6" s="20">
        <f t="shared" si="3"/>
        <v>0.76</v>
      </c>
      <c r="Q6" s="20">
        <f t="shared" si="3"/>
        <v>101.75</v>
      </c>
      <c r="R6" s="20">
        <f t="shared" si="3"/>
        <v>3066</v>
      </c>
      <c r="S6" s="20">
        <f t="shared" si="3"/>
        <v>317486</v>
      </c>
      <c r="T6" s="20">
        <f t="shared" si="3"/>
        <v>757.2</v>
      </c>
      <c r="U6" s="20">
        <f t="shared" si="3"/>
        <v>419.29</v>
      </c>
      <c r="V6" s="20">
        <f t="shared" si="3"/>
        <v>2391</v>
      </c>
      <c r="W6" s="20">
        <f t="shared" si="3"/>
        <v>1.56</v>
      </c>
      <c r="X6" s="20">
        <f t="shared" si="3"/>
        <v>1532.69</v>
      </c>
      <c r="Y6" s="21">
        <f>IF(Y7="",NA(),Y7)</f>
        <v>100</v>
      </c>
      <c r="Z6" s="21">
        <f t="shared" ref="Z6:AH6" si="4">IF(Z7="",NA(),Z7)</f>
        <v>100.01</v>
      </c>
      <c r="AA6" s="21">
        <f t="shared" si="4"/>
        <v>99.99</v>
      </c>
      <c r="AB6" s="21">
        <f t="shared" si="4"/>
        <v>101.03</v>
      </c>
      <c r="AC6" s="21">
        <f t="shared" si="4"/>
        <v>98.93</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10.09</v>
      </c>
      <c r="AV6" s="21">
        <f t="shared" ref="AV6:BD6" si="6">IF(AV7="",NA(),AV7)</f>
        <v>23.83</v>
      </c>
      <c r="AW6" s="21">
        <f t="shared" si="6"/>
        <v>7.13</v>
      </c>
      <c r="AX6" s="21">
        <f t="shared" si="6"/>
        <v>11.97</v>
      </c>
      <c r="AY6" s="21">
        <f t="shared" si="6"/>
        <v>5.26</v>
      </c>
      <c r="AZ6" s="21">
        <f t="shared" si="6"/>
        <v>49.18</v>
      </c>
      <c r="BA6" s="21">
        <f t="shared" si="6"/>
        <v>47.72</v>
      </c>
      <c r="BB6" s="21">
        <f t="shared" si="6"/>
        <v>44.24</v>
      </c>
      <c r="BC6" s="21">
        <f t="shared" si="6"/>
        <v>43.07</v>
      </c>
      <c r="BD6" s="21">
        <f t="shared" si="6"/>
        <v>45.42</v>
      </c>
      <c r="BE6" s="20" t="str">
        <f>IF(BE7="","",IF(BE7="-","【-】","【"&amp;SUBSTITUTE(TEXT(BE7,"#,##0.00"),"-","△")&amp;"】"))</f>
        <v>【44.25】</v>
      </c>
      <c r="BF6" s="21">
        <f>IF(BF7="",NA(),BF7)</f>
        <v>1604.7</v>
      </c>
      <c r="BG6" s="21">
        <f t="shared" ref="BG6:BO6" si="7">IF(BG7="",NA(),BG7)</f>
        <v>1539.66</v>
      </c>
      <c r="BH6" s="21">
        <f t="shared" si="7"/>
        <v>13050.88</v>
      </c>
      <c r="BI6" s="21">
        <f t="shared" si="7"/>
        <v>1249.77</v>
      </c>
      <c r="BJ6" s="21">
        <f t="shared" si="7"/>
        <v>1180.8499999999999</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37.71</v>
      </c>
      <c r="BR6" s="21">
        <f t="shared" ref="BR6:BZ6" si="8">IF(BR7="",NA(),BR7)</f>
        <v>36.9</v>
      </c>
      <c r="BS6" s="21">
        <f t="shared" si="8"/>
        <v>37.119999999999997</v>
      </c>
      <c r="BT6" s="21">
        <f t="shared" si="8"/>
        <v>31.22</v>
      </c>
      <c r="BU6" s="21">
        <f t="shared" si="8"/>
        <v>27.23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451.37</v>
      </c>
      <c r="CC6" s="21">
        <f t="shared" ref="CC6:CK6" si="9">IF(CC7="",NA(),CC7)</f>
        <v>461.33</v>
      </c>
      <c r="CD6" s="21">
        <f t="shared" si="9"/>
        <v>455.72</v>
      </c>
      <c r="CE6" s="21">
        <f t="shared" si="9"/>
        <v>541.99</v>
      </c>
      <c r="CF6" s="21">
        <f t="shared" si="9"/>
        <v>616.82000000000005</v>
      </c>
      <c r="CG6" s="21">
        <f t="shared" si="9"/>
        <v>230.02</v>
      </c>
      <c r="CH6" s="21">
        <f t="shared" si="9"/>
        <v>228.47</v>
      </c>
      <c r="CI6" s="21">
        <f t="shared" si="9"/>
        <v>224.88</v>
      </c>
      <c r="CJ6" s="21">
        <f t="shared" si="9"/>
        <v>228.64</v>
      </c>
      <c r="CK6" s="21">
        <f t="shared" si="9"/>
        <v>239.46</v>
      </c>
      <c r="CL6" s="20" t="str">
        <f>IF(CL7="","",IF(CL7="-","【-】","【"&amp;SUBSTITUTE(TEXT(CL7,"#,##0.00"),"-","△")&amp;"】"))</f>
        <v>【220.62】</v>
      </c>
      <c r="CM6" s="21">
        <f>IF(CM7="",NA(),CM7)</f>
        <v>24.88</v>
      </c>
      <c r="CN6" s="21">
        <f t="shared" ref="CN6:CV6" si="10">IF(CN7="",NA(),CN7)</f>
        <v>25.59</v>
      </c>
      <c r="CO6" s="21">
        <f t="shared" si="10"/>
        <v>25.53</v>
      </c>
      <c r="CP6" s="21">
        <f t="shared" si="10"/>
        <v>22.83</v>
      </c>
      <c r="CQ6" s="21">
        <f t="shared" si="10"/>
        <v>22.04</v>
      </c>
      <c r="CR6" s="21">
        <f t="shared" si="10"/>
        <v>42.56</v>
      </c>
      <c r="CS6" s="21">
        <f t="shared" si="10"/>
        <v>42.47</v>
      </c>
      <c r="CT6" s="21">
        <f t="shared" si="10"/>
        <v>42.4</v>
      </c>
      <c r="CU6" s="21">
        <f t="shared" si="10"/>
        <v>42.28</v>
      </c>
      <c r="CV6" s="21">
        <f t="shared" si="10"/>
        <v>41.06</v>
      </c>
      <c r="CW6" s="20" t="str">
        <f>IF(CW7="","",IF(CW7="-","【-】","【"&amp;SUBSTITUTE(TEXT(CW7,"#,##0.00"),"-","△")&amp;"】"))</f>
        <v>【42.22】</v>
      </c>
      <c r="CX6" s="21">
        <f>IF(CX7="",NA(),CX7)</f>
        <v>58.91</v>
      </c>
      <c r="CY6" s="21">
        <f t="shared" ref="CY6:DG6" si="11">IF(CY7="",NA(),CY7)</f>
        <v>58.07</v>
      </c>
      <c r="CZ6" s="21">
        <f t="shared" si="11"/>
        <v>58.88</v>
      </c>
      <c r="DA6" s="21">
        <f t="shared" si="11"/>
        <v>59.84</v>
      </c>
      <c r="DB6" s="21">
        <f t="shared" si="11"/>
        <v>58.72</v>
      </c>
      <c r="DC6" s="21">
        <f t="shared" si="11"/>
        <v>83.32</v>
      </c>
      <c r="DD6" s="21">
        <f t="shared" si="11"/>
        <v>83.75</v>
      </c>
      <c r="DE6" s="21">
        <f t="shared" si="11"/>
        <v>84.19</v>
      </c>
      <c r="DF6" s="21">
        <f t="shared" si="11"/>
        <v>84.34</v>
      </c>
      <c r="DG6" s="21">
        <f t="shared" si="11"/>
        <v>84.34</v>
      </c>
      <c r="DH6" s="20" t="str">
        <f>IF(DH7="","",IF(DH7="-","【-】","【"&amp;SUBSTITUTE(TEXT(DH7,"#,##0.00"),"-","△")&amp;"】"))</f>
        <v>【85.67】</v>
      </c>
      <c r="DI6" s="21">
        <f>IF(DI7="",NA(),DI7)</f>
        <v>30.07</v>
      </c>
      <c r="DJ6" s="21">
        <f t="shared" ref="DJ6:DR6" si="12">IF(DJ7="",NA(),DJ7)</f>
        <v>31.98</v>
      </c>
      <c r="DK6" s="21">
        <f t="shared" si="12"/>
        <v>33.81</v>
      </c>
      <c r="DL6" s="21">
        <f t="shared" si="12"/>
        <v>35.69</v>
      </c>
      <c r="DM6" s="21">
        <f t="shared" si="12"/>
        <v>37.619999999999997</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1">
        <f>IF(EE7="",NA(),EE7)</f>
        <v>0.41</v>
      </c>
      <c r="EF6" s="20">
        <f t="shared" ref="EF6:EN6" si="14">IF(EF7="",NA(),EF7)</f>
        <v>0</v>
      </c>
      <c r="EG6" s="20">
        <f t="shared" si="14"/>
        <v>0</v>
      </c>
      <c r="EH6" s="21">
        <f t="shared" si="14"/>
        <v>0.56000000000000005</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72036</v>
      </c>
      <c r="D7" s="23">
        <v>46</v>
      </c>
      <c r="E7" s="23">
        <v>17</v>
      </c>
      <c r="F7" s="23">
        <v>4</v>
      </c>
      <c r="G7" s="23">
        <v>0</v>
      </c>
      <c r="H7" s="23" t="s">
        <v>96</v>
      </c>
      <c r="I7" s="23" t="s">
        <v>97</v>
      </c>
      <c r="J7" s="23" t="s">
        <v>98</v>
      </c>
      <c r="K7" s="23" t="s">
        <v>99</v>
      </c>
      <c r="L7" s="23" t="s">
        <v>100</v>
      </c>
      <c r="M7" s="23" t="s">
        <v>101</v>
      </c>
      <c r="N7" s="24" t="s">
        <v>102</v>
      </c>
      <c r="O7" s="24">
        <v>52.4</v>
      </c>
      <c r="P7" s="24">
        <v>0.76</v>
      </c>
      <c r="Q7" s="24">
        <v>101.75</v>
      </c>
      <c r="R7" s="24">
        <v>3066</v>
      </c>
      <c r="S7" s="24">
        <v>317486</v>
      </c>
      <c r="T7" s="24">
        <v>757.2</v>
      </c>
      <c r="U7" s="24">
        <v>419.29</v>
      </c>
      <c r="V7" s="24">
        <v>2391</v>
      </c>
      <c r="W7" s="24">
        <v>1.56</v>
      </c>
      <c r="X7" s="24">
        <v>1532.69</v>
      </c>
      <c r="Y7" s="24">
        <v>100</v>
      </c>
      <c r="Z7" s="24">
        <v>100.01</v>
      </c>
      <c r="AA7" s="24">
        <v>99.99</v>
      </c>
      <c r="AB7" s="24">
        <v>101.03</v>
      </c>
      <c r="AC7" s="24">
        <v>98.93</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10.09</v>
      </c>
      <c r="AV7" s="24">
        <v>23.83</v>
      </c>
      <c r="AW7" s="24">
        <v>7.13</v>
      </c>
      <c r="AX7" s="24">
        <v>11.97</v>
      </c>
      <c r="AY7" s="24">
        <v>5.26</v>
      </c>
      <c r="AZ7" s="24">
        <v>49.18</v>
      </c>
      <c r="BA7" s="24">
        <v>47.72</v>
      </c>
      <c r="BB7" s="24">
        <v>44.24</v>
      </c>
      <c r="BC7" s="24">
        <v>43.07</v>
      </c>
      <c r="BD7" s="24">
        <v>45.42</v>
      </c>
      <c r="BE7" s="24">
        <v>44.25</v>
      </c>
      <c r="BF7" s="24">
        <v>1604.7</v>
      </c>
      <c r="BG7" s="24">
        <v>1539.66</v>
      </c>
      <c r="BH7" s="24">
        <v>13050.88</v>
      </c>
      <c r="BI7" s="24">
        <v>1249.77</v>
      </c>
      <c r="BJ7" s="24">
        <v>1180.8499999999999</v>
      </c>
      <c r="BK7" s="24">
        <v>1194.1500000000001</v>
      </c>
      <c r="BL7" s="24">
        <v>1206.79</v>
      </c>
      <c r="BM7" s="24">
        <v>1258.43</v>
      </c>
      <c r="BN7" s="24">
        <v>1163.75</v>
      </c>
      <c r="BO7" s="24">
        <v>1195.47</v>
      </c>
      <c r="BP7" s="24">
        <v>1182.1099999999999</v>
      </c>
      <c r="BQ7" s="24">
        <v>37.71</v>
      </c>
      <c r="BR7" s="24">
        <v>36.9</v>
      </c>
      <c r="BS7" s="24">
        <v>37.119999999999997</v>
      </c>
      <c r="BT7" s="24">
        <v>31.22</v>
      </c>
      <c r="BU7" s="24">
        <v>27.23</v>
      </c>
      <c r="BV7" s="24">
        <v>72.260000000000005</v>
      </c>
      <c r="BW7" s="24">
        <v>71.84</v>
      </c>
      <c r="BX7" s="24">
        <v>73.36</v>
      </c>
      <c r="BY7" s="24">
        <v>72.599999999999994</v>
      </c>
      <c r="BZ7" s="24">
        <v>69.430000000000007</v>
      </c>
      <c r="CA7" s="24">
        <v>73.78</v>
      </c>
      <c r="CB7" s="24">
        <v>451.37</v>
      </c>
      <c r="CC7" s="24">
        <v>461.33</v>
      </c>
      <c r="CD7" s="24">
        <v>455.72</v>
      </c>
      <c r="CE7" s="24">
        <v>541.99</v>
      </c>
      <c r="CF7" s="24">
        <v>616.82000000000005</v>
      </c>
      <c r="CG7" s="24">
        <v>230.02</v>
      </c>
      <c r="CH7" s="24">
        <v>228.47</v>
      </c>
      <c r="CI7" s="24">
        <v>224.88</v>
      </c>
      <c r="CJ7" s="24">
        <v>228.64</v>
      </c>
      <c r="CK7" s="24">
        <v>239.46</v>
      </c>
      <c r="CL7" s="24">
        <v>220.62</v>
      </c>
      <c r="CM7" s="24">
        <v>24.88</v>
      </c>
      <c r="CN7" s="24">
        <v>25.59</v>
      </c>
      <c r="CO7" s="24">
        <v>25.53</v>
      </c>
      <c r="CP7" s="24">
        <v>22.83</v>
      </c>
      <c r="CQ7" s="24">
        <v>22.04</v>
      </c>
      <c r="CR7" s="24">
        <v>42.56</v>
      </c>
      <c r="CS7" s="24">
        <v>42.47</v>
      </c>
      <c r="CT7" s="24">
        <v>42.4</v>
      </c>
      <c r="CU7" s="24">
        <v>42.28</v>
      </c>
      <c r="CV7" s="24">
        <v>41.06</v>
      </c>
      <c r="CW7" s="24">
        <v>42.22</v>
      </c>
      <c r="CX7" s="24">
        <v>58.91</v>
      </c>
      <c r="CY7" s="24">
        <v>58.07</v>
      </c>
      <c r="CZ7" s="24">
        <v>58.88</v>
      </c>
      <c r="DA7" s="24">
        <v>59.84</v>
      </c>
      <c r="DB7" s="24">
        <v>58.72</v>
      </c>
      <c r="DC7" s="24">
        <v>83.32</v>
      </c>
      <c r="DD7" s="24">
        <v>83.75</v>
      </c>
      <c r="DE7" s="24">
        <v>84.19</v>
      </c>
      <c r="DF7" s="24">
        <v>84.34</v>
      </c>
      <c r="DG7" s="24">
        <v>84.34</v>
      </c>
      <c r="DH7" s="24">
        <v>85.67</v>
      </c>
      <c r="DI7" s="24">
        <v>30.07</v>
      </c>
      <c r="DJ7" s="24">
        <v>31.98</v>
      </c>
      <c r="DK7" s="24">
        <v>33.81</v>
      </c>
      <c r="DL7" s="24">
        <v>35.69</v>
      </c>
      <c r="DM7" s="24">
        <v>37.619999999999997</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0.41</v>
      </c>
      <c r="EF7" s="24">
        <v>0</v>
      </c>
      <c r="EG7" s="24">
        <v>0</v>
      </c>
      <c r="EH7" s="24">
        <v>0.56000000000000005</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2024-01-26T01:11:36Z</cp:lastPrinted>
  <dcterms:created xsi:type="dcterms:W3CDTF">2023-12-12T00:54:12Z</dcterms:created>
  <dcterms:modified xsi:type="dcterms:W3CDTF">2024-02-02T05:47:04Z</dcterms:modified>
  <cp:category/>
</cp:coreProperties>
</file>