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1000\経営企画課\非公開\002　財務グループ\003　照会・回答\002　他課照会\00 財政課\21　経営比較分析表\03 共通（R1～）水道・簡水・下水\R04決算\02　回答\"/>
    </mc:Choice>
  </mc:AlternateContent>
  <workbookProtection workbookAlgorithmName="SHA-512" workbookHashValue="y5S6aUW7WkY8cbdNs0HxPAxK5UN1RTbvwwD9miBawZ0J4YEZx+A18UdBwM4H3dRtt2DYkmnBbdLMV+VOQJtaTA==" workbookSaltValue="CzRPNV40enHMCUviuO3QZ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<sst xmlns="http://schemas.openxmlformats.org/spreadsheetml/2006/main" count="289" uniqueCount="116">
  <si>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</si>
  <si>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</si>
  <si>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</si>
  <si>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</si>
  <si>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</si>
  <si>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</si>
  <si>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</si>
  <si>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</si>
  <si>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</si>
  <si>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</si>
  <si>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</si>
  <si>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</si>
  <si>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</si>
  <si>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</si>
  <si>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</si>
  <si>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</si>
  <si>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</si>
  <si>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</si>
  <si>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</si>
  <si>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</si>
  <si>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</si>
  <si>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</si>
  <si>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</si>
  <si>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</si>
  <si>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</si>
  <si>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</si>
  <si>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</si>
  <si>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</si>
  <si>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</si>
  <si>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</si>
  <si>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</si>
  <si>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</si>
  <si>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</si>
  <si>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</si>
  <si>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</si>
  <si>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</si>
  <si>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</si>
  <si>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</si>
  <si>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</si>
  <si>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</si>
  <si>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</si>
  <si>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</si>
  <si>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</si>
  <si>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</si>
  <si>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</si>
  <si>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</si>
  <si>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</si>
  <si>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</si>
  <si>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</si>
  <si>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</si>
  <si>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</si>
  <si>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</si>
  <si>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</si>
  <si>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</si>
  <si>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</si>
  <si>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</si>
  <si>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</si>
  <si>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</si>
  <si>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</si>
  <si>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</si>
  <si>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</si>
  <si>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</si>
  <si>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</si>
  <si>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</si>
  <si>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</si>
  <si>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</si>
  <si>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</si>
  <si>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</si>
  <si>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</si>
  <si>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</si>
  <si>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</si>
  <si>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</si>
  <si>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</si>
  <si>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</si>
  <si>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</si>
  <si>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</si>
  <si>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</si>
  <si>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</si>
  <si>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</si>
  <si>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</si>
  <si>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</si>
  <si>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</si>
  <si>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</si>
  <si>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</si>
  <si>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</si>
  <si>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</si>
  <si>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</si>
  <si>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</si>
  <si>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</si>
  <si>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</si>
  <si>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</si>
  <si>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</si>
  <si>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</si>
  <si>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</si>
  <si>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</si>
  <si>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</si>
  <si>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</si>
  <si>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</si>
  <si>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</si>
  <si>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</si>
  <si>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</si>
  <si>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</si>
  <si>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</si>
  <si>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</si>
  <si>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</si>
  <si>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</si>
  <si>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</si>
  <si>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</si>
  <si>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</si>
  <si>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</si>
  <si>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</si>
  <si>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</si>
  <si>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</si>
  <si>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①有形固定資産減価償却率は、類似団体平均値より低い状況にあるが、資産の経過年数が令和2年度の地方公営企業法適用からとなっていることによるものである。</t>
    <phoneticPr fontId="4"/>
  </si>
  <si>
    <t>　本市の特定地域生活排水処理事業は、市街化区域や農村地域以外の地域での「環境保全・衛生的な生活の確保」を目的に浄化槽を整備する事業である。
　浄化槽の規模は延床面積により決定されるが、本事業が対象とする地域は延床面積の広い一般家庭が多い。浄化槽の処理能力に対して一世帯あたりの使用人数が少なく、使用水量が処理能力を下回るため、施設利用率も低くなっている。
　また、有収水量や使用料収入が前年度を下回る一方、浄化槽の維持管理に係る経費は設備の老朽化や物価上昇等により増加傾向にあり、使用料収入だけで安定した経営を行うことは困難な状況にあるため、引き続き一般会計からの繰入金が必要である。
　なお、令和3年度より浄化槽の仕様見直しによるコスト縮減の取組みを行っている。</t>
    <rPh sb="116" eb="117">
      <t>オオ</t>
    </rPh>
    <rPh sb="123" eb="127">
      <t>ショリノウリョク</t>
    </rPh>
    <rPh sb="157" eb="159">
      <t>シタマワ</t>
    </rPh>
    <rPh sb="193" eb="196">
      <t>ゼンネンド</t>
    </rPh>
    <rPh sb="197" eb="199">
      <t>シタマワ</t>
    </rPh>
    <rPh sb="200" eb="202">
      <t>イッポウ</t>
    </rPh>
    <rPh sb="297" eb="299">
      <t>レイワ</t>
    </rPh>
    <rPh sb="300" eb="302">
      <t>ネンド</t>
    </rPh>
    <rPh sb="304" eb="307">
      <t>ジョウカソウ</t>
    </rPh>
    <rPh sb="308" eb="310">
      <t>シヨウ</t>
    </rPh>
    <rPh sb="310" eb="312">
      <t>ミナオ</t>
    </rPh>
    <rPh sb="319" eb="321">
      <t>シュクゲン</t>
    </rPh>
    <rPh sb="322" eb="324">
      <t>トリク</t>
    </rPh>
    <rPh sb="326" eb="327">
      <t>オコナ</t>
    </rPh>
    <phoneticPr fontId="4"/>
  </si>
  <si>
    <t>①経営収支比率は、類似団体平均値を上回っているものの、使用料収入について人口減少に伴う減少等により前年度を下回るなど厳しい状況にあり、収入の多くを一般会計からの繰入金で賄っている現状にある。
③流動比率は、類似団体平均値を下回っており、今後も企業債償還額の増加が見込まれるため、注意が必要である。
④企業債残高対事業規模比率は、一般会計が企業債を負担することとしているため0％だが、事業の性質上、使用料収入の割合が低いことが課題である。
⑤経費回収率は、類似団体平均値を下回っているが、公共下水道事業と同一の料金体系を採用しているため、使用料収入だけでは汚水処理に要する経費を回収することが困難な状況にある。
⑥汚水処理原価は、類似団体平均値を上回っており、設備の老朽化や物価上昇等に伴い汚水処理費が増加していることから、維持管理費の抑制が課題となっている。
⑦施設利用率は、延床面積に基づき決定される浄化槽の処理能力に対し、一世帯あたりの使用水量が少ないため、稼働率が低くなっている。
⑧水洗化率は、浄化槽の整備に際して遅延なく排水設備を設置しなければならない制度であるため、100％となっている。</t>
    <rPh sb="1" eb="7">
      <t>ケイエイシュウシヒリツ</t>
    </rPh>
    <rPh sb="9" eb="13">
      <t>ルイジダンタイ</t>
    </rPh>
    <rPh sb="13" eb="16">
      <t>ヘイキンチ</t>
    </rPh>
    <rPh sb="17" eb="19">
      <t>ウエカイ</t>
    </rPh>
    <rPh sb="27" eb="30">
      <t>シヨウリョウ</t>
    </rPh>
    <rPh sb="30" eb="32">
      <t>シュウニュウ</t>
    </rPh>
    <rPh sb="36" eb="38">
      <t>ジンコウ</t>
    </rPh>
    <rPh sb="38" eb="40">
      <t>ゲンショウ</t>
    </rPh>
    <rPh sb="41" eb="42">
      <t>トモナ</t>
    </rPh>
    <rPh sb="43" eb="45">
      <t>ゲンショウ</t>
    </rPh>
    <rPh sb="45" eb="46">
      <t>ナド</t>
    </rPh>
    <rPh sb="49" eb="52">
      <t>ゼンネンド</t>
    </rPh>
    <rPh sb="53" eb="55">
      <t>シタマワ</t>
    </rPh>
    <rPh sb="58" eb="59">
      <t>キビ</t>
    </rPh>
    <rPh sb="61" eb="63">
      <t>ジョウキョウ</t>
    </rPh>
    <rPh sb="67" eb="69">
      <t>シュウニュウ</t>
    </rPh>
    <rPh sb="70" eb="71">
      <t>オオ</t>
    </rPh>
    <rPh sb="73" eb="77">
      <t>イッパンカイケイ</t>
    </rPh>
    <rPh sb="80" eb="83">
      <t>クリイレキン</t>
    </rPh>
    <rPh sb="84" eb="85">
      <t>マカナ</t>
    </rPh>
    <rPh sb="89" eb="91">
      <t>ゲンジョウ</t>
    </rPh>
    <rPh sb="97" eb="101">
      <t>リュウドウヒリツ</t>
    </rPh>
    <rPh sb="103" eb="107">
      <t>ルイジダンタイ</t>
    </rPh>
    <rPh sb="107" eb="110">
      <t>ヘイキンチ</t>
    </rPh>
    <rPh sb="111" eb="113">
      <t>シタマワ</t>
    </rPh>
    <rPh sb="118" eb="120">
      <t>コンゴ</t>
    </rPh>
    <rPh sb="121" eb="127">
      <t>キギョウサイショウカンガク</t>
    </rPh>
    <rPh sb="128" eb="130">
      <t>ゾウカ</t>
    </rPh>
    <rPh sb="131" eb="133">
      <t>ミコ</t>
    </rPh>
    <rPh sb="139" eb="141">
      <t>チュウイ</t>
    </rPh>
    <rPh sb="142" eb="144">
      <t>ヒツヨウ</t>
    </rPh>
    <rPh sb="150" eb="153">
      <t>キギョウサイ</t>
    </rPh>
    <rPh sb="153" eb="155">
      <t>ザンダカ</t>
    </rPh>
    <rPh sb="155" eb="156">
      <t>タイ</t>
    </rPh>
    <rPh sb="156" eb="158">
      <t>ジギョウ</t>
    </rPh>
    <rPh sb="158" eb="162">
      <t>キボヒリツ</t>
    </rPh>
    <rPh sb="220" eb="225">
      <t>ケイヒカイシュウリツ</t>
    </rPh>
    <rPh sb="329" eb="331">
      <t>セツビ</t>
    </rPh>
    <rPh sb="332" eb="335">
      <t>ロウキュウカ</t>
    </rPh>
    <rPh sb="336" eb="338">
      <t>ブッカ</t>
    </rPh>
    <rPh sb="338" eb="340">
      <t>ジョウショウ</t>
    </rPh>
    <rPh sb="340" eb="341">
      <t>トウ</t>
    </rPh>
    <rPh sb="342" eb="343">
      <t>トモナ</t>
    </rPh>
    <rPh sb="350" eb="352">
      <t>ゾウカ</t>
    </rPh>
    <rPh sb="361" eb="366">
      <t>イジカンリヒ</t>
    </rPh>
    <rPh sb="367" eb="369">
      <t>ヨクセイ</t>
    </rPh>
    <rPh sb="370" eb="372">
      <t>カダイ</t>
    </rPh>
    <rPh sb="396" eb="398">
      <t>ケッテイ</t>
    </rPh>
    <rPh sb="405" eb="409">
      <t>ショリノウリョク</t>
    </rPh>
    <rPh sb="410" eb="411">
      <t>タイ</t>
    </rPh>
    <rPh sb="445" eb="449">
      <t>スイセンカリツ</t>
    </rPh>
    <rPh sb="451" eb="454">
      <t>ジョウカソウ</t>
    </rPh>
    <rPh sb="455" eb="457">
      <t>セイビ</t>
    </rPh>
    <rPh sb="458" eb="459">
      <t>サイ</t>
    </rPh>
    <rPh sb="461" eb="463">
      <t>チエン</t>
    </rPh>
    <rPh sb="465" eb="469">
      <t>ハイスイセツビ</t>
    </rPh>
    <rPh sb="470" eb="472">
      <t>セッチ</t>
    </rPh>
    <rPh sb="481" eb="483">
      <t>セイド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</si>
</sst>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justify" vertical="top" wrapText="1"/>
      <protection locked="0"/>
    </xf>
    <xf numFmtId="0" fontId="15" fillId="0" borderId="0" xfId="0" applyFont="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DB-4AE1-8715-E40C7B2FDAE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2DB-4AE1-8715-E40C7B2FDAE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50.63</c:v>
                </c:pt>
                <c:pt idx="3">
                  <c:v>49.97</c:v>
                </c:pt>
                <c:pt idx="4">
                  <c:v>48.82</c:v>
                </c:pt>
              </c:numCache>
            </c:numRef>
          </c:val>
          <c:extLst>
            <c:ext xmlns:c16="http://schemas.microsoft.com/office/drawing/2014/chart" uri="{C3380CC4-5D6E-409C-BE32-E72D297353CC}">
              <c16:uniqueId val="{00000000-72DE-4A3D-B131-2BDB933D3D9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58.19</c:v>
                </c:pt>
                <c:pt idx="3">
                  <c:v>56.52</c:v>
                </c:pt>
                <c:pt idx="4">
                  <c:v>88.45</c:v>
                </c:pt>
              </c:numCache>
            </c:numRef>
          </c:val>
          <c:smooth val="0"/>
          <c:extLst>
            <c:ext xmlns:c16="http://schemas.microsoft.com/office/drawing/2014/chart" uri="{C3380CC4-5D6E-409C-BE32-E72D297353CC}">
              <c16:uniqueId val="{00000001-72DE-4A3D-B131-2BDB933D3D9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40E3-4B38-8B71-4B5C5C4EF58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87.8</c:v>
                </c:pt>
                <c:pt idx="3">
                  <c:v>88.43</c:v>
                </c:pt>
                <c:pt idx="4">
                  <c:v>90.34</c:v>
                </c:pt>
              </c:numCache>
            </c:numRef>
          </c:val>
          <c:smooth val="0"/>
          <c:extLst>
            <c:ext xmlns:c16="http://schemas.microsoft.com/office/drawing/2014/chart" uri="{C3380CC4-5D6E-409C-BE32-E72D297353CC}">
              <c16:uniqueId val="{00000001-40E3-4B38-8B71-4B5C5C4EF58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101.48</c:v>
                </c:pt>
                <c:pt idx="3">
                  <c:v>105.85</c:v>
                </c:pt>
                <c:pt idx="4">
                  <c:v>108.63</c:v>
                </c:pt>
              </c:numCache>
            </c:numRef>
          </c:val>
          <c:extLst>
            <c:ext xmlns:c16="http://schemas.microsoft.com/office/drawing/2014/chart" uri="{C3380CC4-5D6E-409C-BE32-E72D297353CC}">
              <c16:uniqueId val="{00000000-E703-4795-ACB0-6D5FB2823D6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99.03</c:v>
                </c:pt>
                <c:pt idx="3">
                  <c:v>100.41</c:v>
                </c:pt>
                <c:pt idx="4">
                  <c:v>100.17</c:v>
                </c:pt>
              </c:numCache>
            </c:numRef>
          </c:val>
          <c:smooth val="0"/>
          <c:extLst>
            <c:ext xmlns:c16="http://schemas.microsoft.com/office/drawing/2014/chart" uri="{C3380CC4-5D6E-409C-BE32-E72D297353CC}">
              <c16:uniqueId val="{00000001-E703-4795-ACB0-6D5FB2823D6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4.42</c:v>
                </c:pt>
                <c:pt idx="3">
                  <c:v>8.56</c:v>
                </c:pt>
                <c:pt idx="4">
                  <c:v>12.63</c:v>
                </c:pt>
              </c:numCache>
            </c:numRef>
          </c:val>
          <c:extLst>
            <c:ext xmlns:c16="http://schemas.microsoft.com/office/drawing/2014/chart" uri="{C3380CC4-5D6E-409C-BE32-E72D297353CC}">
              <c16:uniqueId val="{00000000-62FA-4615-B7C2-A05C06806CB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15.74</c:v>
                </c:pt>
                <c:pt idx="3">
                  <c:v>21.02</c:v>
                </c:pt>
                <c:pt idx="4">
                  <c:v>24.31</c:v>
                </c:pt>
              </c:numCache>
            </c:numRef>
          </c:val>
          <c:smooth val="0"/>
          <c:extLst>
            <c:ext xmlns:c16="http://schemas.microsoft.com/office/drawing/2014/chart" uri="{C3380CC4-5D6E-409C-BE32-E72D297353CC}">
              <c16:uniqueId val="{00000001-62FA-4615-B7C2-A05C06806CB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90-4DE2-9CDE-99D1503D78C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690-4DE2-9CDE-99D1503D78C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41B-4A92-A088-B7ED78A7840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74.239999999999995</c:v>
                </c:pt>
                <c:pt idx="3">
                  <c:v>83.92</c:v>
                </c:pt>
                <c:pt idx="4">
                  <c:v>89.31</c:v>
                </c:pt>
              </c:numCache>
            </c:numRef>
          </c:val>
          <c:smooth val="0"/>
          <c:extLst>
            <c:ext xmlns:c16="http://schemas.microsoft.com/office/drawing/2014/chart" uri="{C3380CC4-5D6E-409C-BE32-E72D297353CC}">
              <c16:uniqueId val="{00000001-341B-4A92-A088-B7ED78A7840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104.63</c:v>
                </c:pt>
                <c:pt idx="3">
                  <c:v>108.04</c:v>
                </c:pt>
                <c:pt idx="4">
                  <c:v>116.51</c:v>
                </c:pt>
              </c:numCache>
            </c:numRef>
          </c:val>
          <c:extLst>
            <c:ext xmlns:c16="http://schemas.microsoft.com/office/drawing/2014/chart" uri="{C3380CC4-5D6E-409C-BE32-E72D297353CC}">
              <c16:uniqueId val="{00000000-6B29-4887-BA61-C0C551458A5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100.47</c:v>
                </c:pt>
                <c:pt idx="3">
                  <c:v>122.71</c:v>
                </c:pt>
                <c:pt idx="4">
                  <c:v>138.19999999999999</c:v>
                </c:pt>
              </c:numCache>
            </c:numRef>
          </c:val>
          <c:smooth val="0"/>
          <c:extLst>
            <c:ext xmlns:c16="http://schemas.microsoft.com/office/drawing/2014/chart" uri="{C3380CC4-5D6E-409C-BE32-E72D297353CC}">
              <c16:uniqueId val="{00000001-6B29-4887-BA61-C0C551458A5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F5C-4BA7-BE51-D87CB759920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294.27</c:v>
                </c:pt>
                <c:pt idx="3">
                  <c:v>294.08999999999997</c:v>
                </c:pt>
                <c:pt idx="4">
                  <c:v>294.08999999999997</c:v>
                </c:pt>
              </c:numCache>
            </c:numRef>
          </c:val>
          <c:smooth val="0"/>
          <c:extLst>
            <c:ext xmlns:c16="http://schemas.microsoft.com/office/drawing/2014/chart" uri="{C3380CC4-5D6E-409C-BE32-E72D297353CC}">
              <c16:uniqueId val="{00000001-8F5C-4BA7-BE51-D87CB759920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33.9</c:v>
                </c:pt>
                <c:pt idx="3">
                  <c:v>30.2</c:v>
                </c:pt>
                <c:pt idx="4">
                  <c:v>28.68</c:v>
                </c:pt>
              </c:numCache>
            </c:numRef>
          </c:val>
          <c:extLst>
            <c:ext xmlns:c16="http://schemas.microsoft.com/office/drawing/2014/chart" uri="{C3380CC4-5D6E-409C-BE32-E72D297353CC}">
              <c16:uniqueId val="{00000000-6F6B-4DA6-B6A0-B58CB70F217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60.59</c:v>
                </c:pt>
                <c:pt idx="3">
                  <c:v>60</c:v>
                </c:pt>
                <c:pt idx="4">
                  <c:v>59.01</c:v>
                </c:pt>
              </c:numCache>
            </c:numRef>
          </c:val>
          <c:smooth val="0"/>
          <c:extLst>
            <c:ext xmlns:c16="http://schemas.microsoft.com/office/drawing/2014/chart" uri="{C3380CC4-5D6E-409C-BE32-E72D297353CC}">
              <c16:uniqueId val="{00000001-6F6B-4DA6-B6A0-B58CB70F217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448.2</c:v>
                </c:pt>
                <c:pt idx="3">
                  <c:v>502.89</c:v>
                </c:pt>
                <c:pt idx="4">
                  <c:v>528.6</c:v>
                </c:pt>
              </c:numCache>
            </c:numRef>
          </c:val>
          <c:extLst>
            <c:ext xmlns:c16="http://schemas.microsoft.com/office/drawing/2014/chart" uri="{C3380CC4-5D6E-409C-BE32-E72D297353CC}">
              <c16:uniqueId val="{00000000-DF02-4E5A-A2A7-BD43B4EC297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280.23</c:v>
                </c:pt>
                <c:pt idx="3">
                  <c:v>282.70999999999998</c:v>
                </c:pt>
                <c:pt idx="4">
                  <c:v>291.82</c:v>
                </c:pt>
              </c:numCache>
            </c:numRef>
          </c:val>
          <c:smooth val="0"/>
          <c:extLst>
            <c:ext xmlns:c16="http://schemas.microsoft.com/office/drawing/2014/chart" uri="{C3380CC4-5D6E-409C-BE32-E72D297353CC}">
              <c16:uniqueId val="{00000001-DF02-4E5A-A2A7-BD43B4EC297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7" zoomScale="85" zoomScaleNormal="85" workbookViewId="0">
      <selection activeCell="BJ38" sqref="BJ3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会津若松市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自治体職員</v>
      </c>
      <c r="AE8" s="66"/>
      <c r="AF8" s="66"/>
      <c r="AG8" s="66"/>
      <c r="AH8" s="66"/>
      <c r="AI8" s="66"/>
      <c r="AJ8" s="66"/>
      <c r="AK8" s="3"/>
      <c r="AL8" s="45">
        <f>データ!S6</f>
        <v>114200</v>
      </c>
      <c r="AM8" s="45"/>
      <c r="AN8" s="45"/>
      <c r="AO8" s="45"/>
      <c r="AP8" s="45"/>
      <c r="AQ8" s="45"/>
      <c r="AR8" s="45"/>
      <c r="AS8" s="45"/>
      <c r="AT8" s="46">
        <f>データ!T6</f>
        <v>382.97</v>
      </c>
      <c r="AU8" s="46"/>
      <c r="AV8" s="46"/>
      <c r="AW8" s="46"/>
      <c r="AX8" s="46"/>
      <c r="AY8" s="46"/>
      <c r="AZ8" s="46"/>
      <c r="BA8" s="46"/>
      <c r="BB8" s="46">
        <f>データ!U6</f>
        <v>298.2</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31.25</v>
      </c>
      <c r="J10" s="46"/>
      <c r="K10" s="46"/>
      <c r="L10" s="46"/>
      <c r="M10" s="46"/>
      <c r="N10" s="46"/>
      <c r="O10" s="46"/>
      <c r="P10" s="46">
        <f>データ!P6</f>
        <v>3.27</v>
      </c>
      <c r="Q10" s="46"/>
      <c r="R10" s="46"/>
      <c r="S10" s="46"/>
      <c r="T10" s="46"/>
      <c r="U10" s="46"/>
      <c r="V10" s="46"/>
      <c r="W10" s="46">
        <f>データ!Q6</f>
        <v>100</v>
      </c>
      <c r="X10" s="46"/>
      <c r="Y10" s="46"/>
      <c r="Z10" s="46"/>
      <c r="AA10" s="46"/>
      <c r="AB10" s="46"/>
      <c r="AC10" s="46"/>
      <c r="AD10" s="45">
        <f>データ!R6</f>
        <v>2860</v>
      </c>
      <c r="AE10" s="45"/>
      <c r="AF10" s="45"/>
      <c r="AG10" s="45"/>
      <c r="AH10" s="45"/>
      <c r="AI10" s="45"/>
      <c r="AJ10" s="45"/>
      <c r="AK10" s="2"/>
      <c r="AL10" s="45">
        <f>データ!V6</f>
        <v>3698</v>
      </c>
      <c r="AM10" s="45"/>
      <c r="AN10" s="45"/>
      <c r="AO10" s="45"/>
      <c r="AP10" s="45"/>
      <c r="AQ10" s="45"/>
      <c r="AR10" s="45"/>
      <c r="AS10" s="45"/>
      <c r="AT10" s="46">
        <f>データ!W6</f>
        <v>8.49</v>
      </c>
      <c r="AU10" s="46"/>
      <c r="AV10" s="46"/>
      <c r="AW10" s="46"/>
      <c r="AX10" s="46"/>
      <c r="AY10" s="46"/>
      <c r="AZ10" s="46"/>
      <c r="BA10" s="46"/>
      <c r="BB10" s="46">
        <f>データ!X6</f>
        <v>435.57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【100.42】</v>
      </c>
      <c r="F85" s="12" t="str">
        <f>データ!AT6</f>
        <v>【82.66】</v>
      </c>
      <c r="G85" s="12" t="str">
        <f>データ!BE6</f>
        <v>【140.15】</v>
      </c>
      <c r="H85" s="12" t="str">
        <f>データ!BP6</f>
        <v>【307.39】</v>
      </c>
      <c r="I85" s="12" t="str">
        <f>データ!CA6</f>
        <v>【57.03】</v>
      </c>
      <c r="J85" s="12" t="str">
        <f>データ!CL6</f>
        <v>【294.83】</v>
      </c>
      <c r="K85" s="12" t="str">
        <f>データ!CW6</f>
        <v>【84.27】</v>
      </c>
      <c r="L85" s="12" t="str">
        <f>データ!DH6</f>
        <v>【86.02】</v>
      </c>
      <c r="M85" s="12" t="str">
        <f>データ!DS6</f>
        <v>【22.91】</v>
      </c>
      <c r="N85" s="12" t="str">
        <f>データ!ED6</f>
        <v>【-】</v>
      </c>
      <c r="O85" s="12" t="str">
        <f>データ!EO6</f>
        <v>【-】</v>
      </c>
    </row>
  </sheetData>
  <sheetProtection algorithmName="SHA-512" hashValue="CcAX0NiUGjg5G8I0vEFBjaxvXoevHv5dEqwm5oQwKAo3xDa61ixPZDwn2NOKzsMUUBo2KWSNHYAeor9bE1L6+Q==" saltValue="VY+TNTTycn12UAwfy/dtl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72028</v>
      </c>
      <c r="D6" s="19">
        <f t="shared" si="3"/>
        <v>46</v>
      </c>
      <c r="E6" s="19">
        <f t="shared" si="3"/>
        <v>18</v>
      </c>
      <c r="F6" s="19">
        <f t="shared" si="3"/>
        <v>0</v>
      </c>
      <c r="G6" s="19">
        <f t="shared" si="3"/>
        <v>0</v>
      </c>
      <c r="H6" s="19" t="str">
        <f t="shared" si="3"/>
        <v>福島県　会津若松市</v>
      </c>
      <c r="I6" s="19" t="str">
        <f t="shared" si="3"/>
        <v>法適用</v>
      </c>
      <c r="J6" s="19" t="str">
        <f t="shared" si="3"/>
        <v>下水道事業</v>
      </c>
      <c r="K6" s="19" t="str">
        <f t="shared" si="3"/>
        <v>特定地域生活排水処理</v>
      </c>
      <c r="L6" s="19" t="str">
        <f t="shared" si="3"/>
        <v>K2</v>
      </c>
      <c r="M6" s="19" t="str">
        <f t="shared" si="3"/>
        <v>自治体職員</v>
      </c>
      <c r="N6" s="20" t="str">
        <f t="shared" si="3"/>
        <v>-</v>
      </c>
      <c r="O6" s="20">
        <f t="shared" si="3"/>
        <v>31.25</v>
      </c>
      <c r="P6" s="20">
        <f t="shared" si="3"/>
        <v>3.27</v>
      </c>
      <c r="Q6" s="20">
        <f t="shared" si="3"/>
        <v>100</v>
      </c>
      <c r="R6" s="20">
        <f t="shared" si="3"/>
        <v>2860</v>
      </c>
      <c r="S6" s="20">
        <f t="shared" si="3"/>
        <v>114200</v>
      </c>
      <c r="T6" s="20">
        <f t="shared" si="3"/>
        <v>382.97</v>
      </c>
      <c r="U6" s="20">
        <f t="shared" si="3"/>
        <v>298.2</v>
      </c>
      <c r="V6" s="20">
        <f t="shared" si="3"/>
        <v>3698</v>
      </c>
      <c r="W6" s="20">
        <f t="shared" si="3"/>
        <v>8.49</v>
      </c>
      <c r="X6" s="20">
        <f t="shared" si="3"/>
        <v>435.57</v>
      </c>
      <c r="Y6" s="21" t="str">
        <f>IF(Y7="",NA(),Y7)</f>
        <v>-</v>
      </c>
      <c r="Z6" s="21" t="str">
        <f t="shared" ref="Z6:AH6" si="4">IF(Z7="",NA(),Z7)</f>
        <v>-</v>
      </c>
      <c r="AA6" s="21">
        <f t="shared" si="4"/>
        <v>101.48</v>
      </c>
      <c r="AB6" s="21">
        <f t="shared" si="4"/>
        <v>105.85</v>
      </c>
      <c r="AC6" s="21">
        <f t="shared" si="4"/>
        <v>108.63</v>
      </c>
      <c r="AD6" s="21" t="str">
        <f t="shared" si="4"/>
        <v>-</v>
      </c>
      <c r="AE6" s="21" t="str">
        <f t="shared" si="4"/>
        <v>-</v>
      </c>
      <c r="AF6" s="21">
        <f t="shared" si="4"/>
        <v>99.03</v>
      </c>
      <c r="AG6" s="21">
        <f t="shared" si="4"/>
        <v>100.41</v>
      </c>
      <c r="AH6" s="21">
        <f t="shared" si="4"/>
        <v>100.17</v>
      </c>
      <c r="AI6" s="20" t="str">
        <f>IF(AI7="","",IF(AI7="-","【-】","【"&amp;SUBSTITUTE(TEXT(AI7,"#,##0.00"),"-","△")&amp;"】"))</f>
        <v>【100.42】</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74.239999999999995</v>
      </c>
      <c r="AR6" s="21">
        <f t="shared" si="5"/>
        <v>83.92</v>
      </c>
      <c r="AS6" s="21">
        <f t="shared" si="5"/>
        <v>89.31</v>
      </c>
      <c r="AT6" s="20" t="str">
        <f>IF(AT7="","",IF(AT7="-","【-】","【"&amp;SUBSTITUTE(TEXT(AT7,"#,##0.00"),"-","△")&amp;"】"))</f>
        <v>【82.66】</v>
      </c>
      <c r="AU6" s="21" t="str">
        <f>IF(AU7="",NA(),AU7)</f>
        <v>-</v>
      </c>
      <c r="AV6" s="21" t="str">
        <f t="shared" ref="AV6:BD6" si="6">IF(AV7="",NA(),AV7)</f>
        <v>-</v>
      </c>
      <c r="AW6" s="21">
        <f t="shared" si="6"/>
        <v>104.63</v>
      </c>
      <c r="AX6" s="21">
        <f t="shared" si="6"/>
        <v>108.04</v>
      </c>
      <c r="AY6" s="21">
        <f t="shared" si="6"/>
        <v>116.51</v>
      </c>
      <c r="AZ6" s="21" t="str">
        <f t="shared" si="6"/>
        <v>-</v>
      </c>
      <c r="BA6" s="21" t="str">
        <f t="shared" si="6"/>
        <v>-</v>
      </c>
      <c r="BB6" s="21">
        <f t="shared" si="6"/>
        <v>100.47</v>
      </c>
      <c r="BC6" s="21">
        <f t="shared" si="6"/>
        <v>122.71</v>
      </c>
      <c r="BD6" s="21">
        <f t="shared" si="6"/>
        <v>138.19999999999999</v>
      </c>
      <c r="BE6" s="20" t="str">
        <f>IF(BE7="","",IF(BE7="-","【-】","【"&amp;SUBSTITUTE(TEXT(BE7,"#,##0.00"),"-","△")&amp;"】"))</f>
        <v>【140.15】</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294.27</v>
      </c>
      <c r="BN6" s="21">
        <f t="shared" si="7"/>
        <v>294.08999999999997</v>
      </c>
      <c r="BO6" s="21">
        <f t="shared" si="7"/>
        <v>294.08999999999997</v>
      </c>
      <c r="BP6" s="20" t="str">
        <f>IF(BP7="","",IF(BP7="-","【-】","【"&amp;SUBSTITUTE(TEXT(BP7,"#,##0.00"),"-","△")&amp;"】"))</f>
        <v>【307.39】</v>
      </c>
      <c r="BQ6" s="21" t="str">
        <f>IF(BQ7="",NA(),BQ7)</f>
        <v>-</v>
      </c>
      <c r="BR6" s="21" t="str">
        <f t="shared" ref="BR6:BZ6" si="8">IF(BR7="",NA(),BR7)</f>
        <v>-</v>
      </c>
      <c r="BS6" s="21">
        <f t="shared" si="8"/>
        <v>33.9</v>
      </c>
      <c r="BT6" s="21">
        <f t="shared" si="8"/>
        <v>30.2</v>
      </c>
      <c r="BU6" s="21">
        <f t="shared" si="8"/>
        <v>28.68</v>
      </c>
      <c r="BV6" s="21" t="str">
        <f t="shared" si="8"/>
        <v>-</v>
      </c>
      <c r="BW6" s="21" t="str">
        <f t="shared" si="8"/>
        <v>-</v>
      </c>
      <c r="BX6" s="21">
        <f t="shared" si="8"/>
        <v>60.59</v>
      </c>
      <c r="BY6" s="21">
        <f t="shared" si="8"/>
        <v>60</v>
      </c>
      <c r="BZ6" s="21">
        <f t="shared" si="8"/>
        <v>59.01</v>
      </c>
      <c r="CA6" s="20" t="str">
        <f>IF(CA7="","",IF(CA7="-","【-】","【"&amp;SUBSTITUTE(TEXT(CA7,"#,##0.00"),"-","△")&amp;"】"))</f>
        <v>【57.03】</v>
      </c>
      <c r="CB6" s="21" t="str">
        <f>IF(CB7="",NA(),CB7)</f>
        <v>-</v>
      </c>
      <c r="CC6" s="21" t="str">
        <f t="shared" ref="CC6:CK6" si="9">IF(CC7="",NA(),CC7)</f>
        <v>-</v>
      </c>
      <c r="CD6" s="21">
        <f t="shared" si="9"/>
        <v>448.2</v>
      </c>
      <c r="CE6" s="21">
        <f t="shared" si="9"/>
        <v>502.89</v>
      </c>
      <c r="CF6" s="21">
        <f t="shared" si="9"/>
        <v>528.6</v>
      </c>
      <c r="CG6" s="21" t="str">
        <f t="shared" si="9"/>
        <v>-</v>
      </c>
      <c r="CH6" s="21" t="str">
        <f t="shared" si="9"/>
        <v>-</v>
      </c>
      <c r="CI6" s="21">
        <f t="shared" si="9"/>
        <v>280.23</v>
      </c>
      <c r="CJ6" s="21">
        <f t="shared" si="9"/>
        <v>282.70999999999998</v>
      </c>
      <c r="CK6" s="21">
        <f t="shared" si="9"/>
        <v>291.82</v>
      </c>
      <c r="CL6" s="20" t="str">
        <f>IF(CL7="","",IF(CL7="-","【-】","【"&amp;SUBSTITUTE(TEXT(CL7,"#,##0.00"),"-","△")&amp;"】"))</f>
        <v>【294.83】</v>
      </c>
      <c r="CM6" s="21" t="str">
        <f>IF(CM7="",NA(),CM7)</f>
        <v>-</v>
      </c>
      <c r="CN6" s="21" t="str">
        <f t="shared" ref="CN6:CV6" si="10">IF(CN7="",NA(),CN7)</f>
        <v>-</v>
      </c>
      <c r="CO6" s="21">
        <f t="shared" si="10"/>
        <v>50.63</v>
      </c>
      <c r="CP6" s="21">
        <f t="shared" si="10"/>
        <v>49.97</v>
      </c>
      <c r="CQ6" s="21">
        <f t="shared" si="10"/>
        <v>48.82</v>
      </c>
      <c r="CR6" s="21" t="str">
        <f t="shared" si="10"/>
        <v>-</v>
      </c>
      <c r="CS6" s="21" t="str">
        <f t="shared" si="10"/>
        <v>-</v>
      </c>
      <c r="CT6" s="21">
        <f t="shared" si="10"/>
        <v>58.19</v>
      </c>
      <c r="CU6" s="21">
        <f t="shared" si="10"/>
        <v>56.52</v>
      </c>
      <c r="CV6" s="21">
        <f t="shared" si="10"/>
        <v>88.45</v>
      </c>
      <c r="CW6" s="20" t="str">
        <f>IF(CW7="","",IF(CW7="-","【-】","【"&amp;SUBSTITUTE(TEXT(CW7,"#,##0.00"),"-","△")&amp;"】"))</f>
        <v>【84.27】</v>
      </c>
      <c r="CX6" s="21" t="str">
        <f>IF(CX7="",NA(),CX7)</f>
        <v>-</v>
      </c>
      <c r="CY6" s="21" t="str">
        <f t="shared" ref="CY6:DG6" si="11">IF(CY7="",NA(),CY7)</f>
        <v>-</v>
      </c>
      <c r="CZ6" s="21">
        <f t="shared" si="11"/>
        <v>100</v>
      </c>
      <c r="DA6" s="21">
        <f t="shared" si="11"/>
        <v>100</v>
      </c>
      <c r="DB6" s="21">
        <f t="shared" si="11"/>
        <v>100</v>
      </c>
      <c r="DC6" s="21" t="str">
        <f t="shared" si="11"/>
        <v>-</v>
      </c>
      <c r="DD6" s="21" t="str">
        <f t="shared" si="11"/>
        <v>-</v>
      </c>
      <c r="DE6" s="21">
        <f t="shared" si="11"/>
        <v>87.8</v>
      </c>
      <c r="DF6" s="21">
        <f t="shared" si="11"/>
        <v>88.43</v>
      </c>
      <c r="DG6" s="21">
        <f t="shared" si="11"/>
        <v>90.34</v>
      </c>
      <c r="DH6" s="20" t="str">
        <f>IF(DH7="","",IF(DH7="-","【-】","【"&amp;SUBSTITUTE(TEXT(DH7,"#,##0.00"),"-","△")&amp;"】"))</f>
        <v>【86.02】</v>
      </c>
      <c r="DI6" s="21" t="str">
        <f>IF(DI7="",NA(),DI7)</f>
        <v>-</v>
      </c>
      <c r="DJ6" s="21" t="str">
        <f t="shared" ref="DJ6:DR6" si="12">IF(DJ7="",NA(),DJ7)</f>
        <v>-</v>
      </c>
      <c r="DK6" s="21">
        <f t="shared" si="12"/>
        <v>4.42</v>
      </c>
      <c r="DL6" s="21">
        <f t="shared" si="12"/>
        <v>8.56</v>
      </c>
      <c r="DM6" s="21">
        <f t="shared" si="12"/>
        <v>12.63</v>
      </c>
      <c r="DN6" s="21" t="str">
        <f t="shared" si="12"/>
        <v>-</v>
      </c>
      <c r="DO6" s="21" t="str">
        <f t="shared" si="12"/>
        <v>-</v>
      </c>
      <c r="DP6" s="21">
        <f t="shared" si="12"/>
        <v>15.74</v>
      </c>
      <c r="DQ6" s="21">
        <f t="shared" si="12"/>
        <v>21.02</v>
      </c>
      <c r="DR6" s="21">
        <f t="shared" si="12"/>
        <v>24.31</v>
      </c>
      <c r="DS6" s="20" t="str">
        <f>IF(DS7="","",IF(DS7="-","【-】","【"&amp;SUBSTITUTE(TEXT(DS7,"#,##0.00"),"-","△")&amp;"】"))</f>
        <v>【22.91】</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2022</v>
      </c>
      <c r="C7" s="23">
        <v>72028</v>
      </c>
      <c r="D7" s="23">
        <v>46</v>
      </c>
      <c r="E7" s="23">
        <v>18</v>
      </c>
      <c r="F7" s="23">
        <v>0</v>
      </c>
      <c r="G7" s="23">
        <v>0</v>
      </c>
      <c r="H7" s="23" t="s">
        <v>95</v>
      </c>
      <c r="I7" s="23" t="s">
        <v>96</v>
      </c>
      <c r="J7" s="23" t="s">
        <v>97</v>
      </c>
      <c r="K7" s="23" t="s">
        <v>98</v>
      </c>
      <c r="L7" s="23" t="s">
        <v>99</v>
      </c>
      <c r="M7" s="23" t="s">
        <v>100</v>
      </c>
      <c r="N7" s="24" t="s">
        <v>101</v>
      </c>
      <c r="O7" s="24">
        <v>31.25</v>
      </c>
      <c r="P7" s="24">
        <v>3.27</v>
      </c>
      <c r="Q7" s="24">
        <v>100</v>
      </c>
      <c r="R7" s="24">
        <v>2860</v>
      </c>
      <c r="S7" s="24">
        <v>114200</v>
      </c>
      <c r="T7" s="24">
        <v>382.97</v>
      </c>
      <c r="U7" s="24">
        <v>298.2</v>
      </c>
      <c r="V7" s="24">
        <v>3698</v>
      </c>
      <c r="W7" s="24">
        <v>8.49</v>
      </c>
      <c r="X7" s="24">
        <v>435.57</v>
      </c>
      <c r="Y7" s="24" t="s">
        <v>101</v>
      </c>
      <c r="Z7" s="24" t="s">
        <v>101</v>
      </c>
      <c r="AA7" s="24">
        <v>101.48</v>
      </c>
      <c r="AB7" s="24">
        <v>105.85</v>
      </c>
      <c r="AC7" s="24">
        <v>108.63</v>
      </c>
      <c r="AD7" s="24" t="s">
        <v>101</v>
      </c>
      <c r="AE7" s="24" t="s">
        <v>101</v>
      </c>
      <c r="AF7" s="24">
        <v>99.03</v>
      </c>
      <c r="AG7" s="24">
        <v>100.41</v>
      </c>
      <c r="AH7" s="24">
        <v>100.17</v>
      </c>
      <c r="AI7" s="24">
        <v>100.42</v>
      </c>
      <c r="AJ7" s="24" t="s">
        <v>101</v>
      </c>
      <c r="AK7" s="24" t="s">
        <v>101</v>
      </c>
      <c r="AL7" s="24">
        <v>0</v>
      </c>
      <c r="AM7" s="24">
        <v>0</v>
      </c>
      <c r="AN7" s="24">
        <v>0</v>
      </c>
      <c r="AO7" s="24" t="s">
        <v>101</v>
      </c>
      <c r="AP7" s="24" t="s">
        <v>101</v>
      </c>
      <c r="AQ7" s="24">
        <v>74.239999999999995</v>
      </c>
      <c r="AR7" s="24">
        <v>83.92</v>
      </c>
      <c r="AS7" s="24">
        <v>89.31</v>
      </c>
      <c r="AT7" s="24">
        <v>82.66</v>
      </c>
      <c r="AU7" s="24" t="s">
        <v>101</v>
      </c>
      <c r="AV7" s="24" t="s">
        <v>101</v>
      </c>
      <c r="AW7" s="24">
        <v>104.63</v>
      </c>
      <c r="AX7" s="24">
        <v>108.04</v>
      </c>
      <c r="AY7" s="24">
        <v>116.51</v>
      </c>
      <c r="AZ7" s="24" t="s">
        <v>101</v>
      </c>
      <c r="BA7" s="24" t="s">
        <v>101</v>
      </c>
      <c r="BB7" s="24">
        <v>100.47</v>
      </c>
      <c r="BC7" s="24">
        <v>122.71</v>
      </c>
      <c r="BD7" s="24">
        <v>138.19999999999999</v>
      </c>
      <c r="BE7" s="24">
        <v>140.15</v>
      </c>
      <c r="BF7" s="24" t="s">
        <v>101</v>
      </c>
      <c r="BG7" s="24" t="s">
        <v>101</v>
      </c>
      <c r="BH7" s="24">
        <v>0</v>
      </c>
      <c r="BI7" s="24">
        <v>0</v>
      </c>
      <c r="BJ7" s="24">
        <v>0</v>
      </c>
      <c r="BK7" s="24" t="s">
        <v>101</v>
      </c>
      <c r="BL7" s="24" t="s">
        <v>101</v>
      </c>
      <c r="BM7" s="24">
        <v>294.27</v>
      </c>
      <c r="BN7" s="24">
        <v>294.08999999999997</v>
      </c>
      <c r="BO7" s="24">
        <v>294.08999999999997</v>
      </c>
      <c r="BP7" s="24">
        <v>307.39</v>
      </c>
      <c r="BQ7" s="24" t="s">
        <v>101</v>
      </c>
      <c r="BR7" s="24" t="s">
        <v>101</v>
      </c>
      <c r="BS7" s="24">
        <v>33.9</v>
      </c>
      <c r="BT7" s="24">
        <v>30.2</v>
      </c>
      <c r="BU7" s="24">
        <v>28.68</v>
      </c>
      <c r="BV7" s="24" t="s">
        <v>101</v>
      </c>
      <c r="BW7" s="24" t="s">
        <v>101</v>
      </c>
      <c r="BX7" s="24">
        <v>60.59</v>
      </c>
      <c r="BY7" s="24">
        <v>60</v>
      </c>
      <c r="BZ7" s="24">
        <v>59.01</v>
      </c>
      <c r="CA7" s="24">
        <v>57.03</v>
      </c>
      <c r="CB7" s="24" t="s">
        <v>101</v>
      </c>
      <c r="CC7" s="24" t="s">
        <v>101</v>
      </c>
      <c r="CD7" s="24">
        <v>448.2</v>
      </c>
      <c r="CE7" s="24">
        <v>502.89</v>
      </c>
      <c r="CF7" s="24">
        <v>528.6</v>
      </c>
      <c r="CG7" s="24" t="s">
        <v>101</v>
      </c>
      <c r="CH7" s="24" t="s">
        <v>101</v>
      </c>
      <c r="CI7" s="24">
        <v>280.23</v>
      </c>
      <c r="CJ7" s="24">
        <v>282.70999999999998</v>
      </c>
      <c r="CK7" s="24">
        <v>291.82</v>
      </c>
      <c r="CL7" s="24">
        <v>294.83</v>
      </c>
      <c r="CM7" s="24" t="s">
        <v>101</v>
      </c>
      <c r="CN7" s="24" t="s">
        <v>101</v>
      </c>
      <c r="CO7" s="24">
        <v>50.63</v>
      </c>
      <c r="CP7" s="24">
        <v>49.97</v>
      </c>
      <c r="CQ7" s="24">
        <v>48.82</v>
      </c>
      <c r="CR7" s="24" t="s">
        <v>101</v>
      </c>
      <c r="CS7" s="24" t="s">
        <v>101</v>
      </c>
      <c r="CT7" s="24">
        <v>58.19</v>
      </c>
      <c r="CU7" s="24">
        <v>56.52</v>
      </c>
      <c r="CV7" s="24">
        <v>88.45</v>
      </c>
      <c r="CW7" s="24">
        <v>84.27</v>
      </c>
      <c r="CX7" s="24" t="s">
        <v>101</v>
      </c>
      <c r="CY7" s="24" t="s">
        <v>101</v>
      </c>
      <c r="CZ7" s="24">
        <v>100</v>
      </c>
      <c r="DA7" s="24">
        <v>100</v>
      </c>
      <c r="DB7" s="24">
        <v>100</v>
      </c>
      <c r="DC7" s="24" t="s">
        <v>101</v>
      </c>
      <c r="DD7" s="24" t="s">
        <v>101</v>
      </c>
      <c r="DE7" s="24">
        <v>87.8</v>
      </c>
      <c r="DF7" s="24">
        <v>88.43</v>
      </c>
      <c r="DG7" s="24">
        <v>90.34</v>
      </c>
      <c r="DH7" s="24">
        <v>86.02</v>
      </c>
      <c r="DI7" s="24" t="s">
        <v>101</v>
      </c>
      <c r="DJ7" s="24" t="s">
        <v>101</v>
      </c>
      <c r="DK7" s="24">
        <v>4.42</v>
      </c>
      <c r="DL7" s="24">
        <v>8.56</v>
      </c>
      <c r="DM7" s="24">
        <v>12.63</v>
      </c>
      <c r="DN7" s="24" t="s">
        <v>101</v>
      </c>
      <c r="DO7" s="24" t="s">
        <v>101</v>
      </c>
      <c r="DP7" s="24">
        <v>15.74</v>
      </c>
      <c r="DQ7" s="24">
        <v>21.02</v>
      </c>
      <c r="DR7" s="24">
        <v>24.31</v>
      </c>
      <c r="DS7" s="24">
        <v>22.91</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赤塚 健雄</cp:lastModifiedBy>
  <cp:lastPrinted>2024-01-31T00:53:45Z</cp:lastPrinted>
  <dcterms:created xsi:type="dcterms:W3CDTF">2023-12-12T01:07:11Z</dcterms:created>
  <dcterms:modified xsi:type="dcterms:W3CDTF">2024-01-31T00:53:45Z</dcterms:modified>
  <cp:category/>
</cp:coreProperties>
</file>