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21\Desktop\★未処理案件★\R6.1.18【照会_2月2日（金）期限】公営企業に係る経営比較分析表（令和４年度決算）の分析等について\02各課回答\"/>
    </mc:Choice>
  </mc:AlternateContent>
  <workbookProtection workbookAlgorithmName="SHA-512" workbookHashValue="T3ysTbiTOxxNwd+rABmM4ExvRd5MjSCI1ypXSSufi828zFD2NpTP5x3LCu2hAdXk20ZBav6e1a+tMh+ZHdqI2w==" workbookSaltValue="RCZSmKr9LoFZyymbLWLu5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RH55" i="4" s="1"/>
  <c r="CV6" i="5"/>
  <c r="CW11" i="5" s="1"/>
  <c r="CU6" i="5"/>
  <c r="CV11" i="5" s="1"/>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KF32" i="4"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ER56" i="4"/>
  <c r="CZ56" i="4"/>
  <c r="CF56" i="4"/>
  <c r="BL56" i="4"/>
  <c r="AR56" i="4"/>
  <c r="X56" i="4"/>
  <c r="QN55" i="4"/>
  <c r="OZ55" i="4"/>
  <c r="MN55" i="4"/>
  <c r="KZ55" i="4"/>
  <c r="KF55" i="4"/>
  <c r="JL55" i="4"/>
  <c r="GZ55" i="4"/>
  <c r="FL55" i="4"/>
  <c r="CZ55" i="4"/>
  <c r="CF55" i="4"/>
  <c r="BL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ER33" i="4"/>
  <c r="CZ33" i="4"/>
  <c r="CF33" i="4"/>
  <c r="BL33" i="4"/>
  <c r="AR33" i="4"/>
  <c r="X33" i="4"/>
  <c r="QN32" i="4"/>
  <c r="OZ32" i="4"/>
  <c r="MN32" i="4"/>
  <c r="KZ32" i="4"/>
  <c r="JL32" i="4"/>
  <c r="GZ32" i="4"/>
  <c r="FL32" i="4"/>
  <c r="CZ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32" i="4" l="1"/>
  <c r="ER32" i="4"/>
  <c r="HT32" i="4"/>
  <c r="LT32" i="4"/>
  <c r="PT32" i="4"/>
  <c r="AR55" i="4"/>
  <c r="ER55" i="4"/>
  <c r="HT55" i="4"/>
  <c r="LT55" i="4"/>
  <c r="PT55" i="4"/>
  <c r="V10" i="5"/>
  <c r="AF10" i="5"/>
  <c r="AJ10" i="5"/>
  <c r="AT10" i="5"/>
  <c r="BD10" i="5"/>
  <c r="BN10" i="5"/>
  <c r="BX10" i="5"/>
  <c r="CB10" i="5"/>
  <c r="CL10" i="5"/>
  <c r="CV10" i="5"/>
  <c r="DF10" i="5"/>
  <c r="DP10" i="5"/>
  <c r="DT10" i="5"/>
  <c r="ED10" i="5"/>
  <c r="FL33" i="4"/>
  <c r="BE10" i="5"/>
  <c r="CW10" i="5"/>
  <c r="X11" i="5"/>
  <c r="AH11" i="5"/>
  <c r="AR11" i="5"/>
  <c r="BB11" i="5"/>
  <c r="BF11" i="5"/>
  <c r="BZ11" i="5"/>
  <c r="CT11" i="5"/>
  <c r="CX11" i="5"/>
  <c r="FL56" i="4"/>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<sst xmlns="http://schemas.openxmlformats.org/spreadsheetml/2006/main" count="262" uniqueCount="107">
  <si>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</si>
  <si>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</si>
  <si>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</si>
  <si>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</si>
  <si>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</si>
  <si>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</si>
  <si>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</si>
  <si>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</si>
  <si>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</si>
  <si>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</si>
  <si>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</si>
  <si>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</si>
  <si>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</si>
  <si>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</si>
  <si>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</si>
  <si>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</si>
  <si>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</si>
  <si>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</si>
  <si>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</si>
  <si>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</si>
  <si>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</si>
  <si>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</si>
  <si>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</si>
  <si>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</si>
  <si>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</si>
  <si>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</si>
  <si>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</si>
  <si>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</si>
  <si>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</si>
  <si>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</si>
  <si>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</si>
  <si>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</si>
  <si>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</si>
  <si>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</si>
  <si>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</si>
  <si>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</si>
  <si>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</si>
  <si>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</si>
  <si>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</si>
  <si>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</si>
  <si>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</si>
  <si>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</si>
  <si>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</si>
  <si>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</si>
  <si>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</si>
  <si>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</si>
  <si>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</si>
  <si>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</si>
  <si>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</si>
  <si>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</si>
  <si>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</si>
  <si>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</si>
  <si>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</si>
  <si>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</si>
  <si>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</si>
  <si>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</si>
  <si>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</si>
  <si>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</si>
  <si>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</si>
  <si>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</si>
  <si>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</si>
  <si>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</si>
  <si>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</si>
  <si>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</si>
  <si>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</si>
  <si>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</si>
  <si>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</si>
  <si>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</si>
  <si>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</si>
  <si>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</si>
  <si>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</si>
  <si>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</si>
  <si>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</si>
  <si>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</si>
  <si>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</si>
  <si>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</si>
  <si>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</si>
  <si>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</si>
  <si>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</si>
  <si>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</si>
  <si>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</si>
  <si>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</si>
  <si>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</si>
  <si>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</si>
  <si>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</si>
  <si>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</si>
  <si>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</si>
  <si>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</si>
  <si>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</si>
  <si>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</si>
  <si>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</si>
  <si>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</si>
  <si>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</si>
  <si>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</si>
  <si>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</si>
  <si>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</si>
  <si>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</si>
  <si>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</si>
  <si>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</si>
  <si>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</si>
  <si>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</si>
  <si>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</si>
  <si>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</si>
  <si>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</si>
  <si>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①有形固定資産減価償却率は増加傾向であるが類似団体と比較すると低い状況である。
②管路更新経年化率③管路更新率は、管路更新を実施していないため指標は無い。</t>
    <phoneticPr fontId="5"/>
  </si>
  <si>
    <t>　経営の健全性については、収支不足額を一般会計からの補助金で補填することで、保たれている現状である。
　今後は、現在の契約水量の維持を図りつつ、一般施策と協調しながら、新たな給水先の確保や契約水量の増加を図り、給水収益向上に努める。併せて経営基盤強化のため、効率的な事業運営に努める。</t>
    <rPh sb="116" eb="117">
      <t>アワ</t>
    </rPh>
    <phoneticPr fontId="5"/>
  </si>
  <si>
    <t>　本市、工業用水道事業の経営は、給水先事業所の使用水量が少なく、大幅な給水収益が見込めない状況であり、収支不足額を一般会計からの補助金で補填している。
　①経常収支比率、②累積欠損金比率は補助金の補填により、①経常収支比率は100％を保っており、累積欠損金は出ていない。
　③流動比率は100％を下回っており、④企業債残高対給水収益比率は極めて高い。
　⑤料金回収率は100％を下回っており、⑥給水原価は類似団体と比較すると極めて高い。
　⑦施設利用率及び⑧契約率は極めて低いことから、非効率な施設稼働状況となっている。</t>
    <rPh sb="106" eb="108">
      <t>ケイジョウ</t>
    </rPh>
    <rPh sb="108" eb="110">
      <t>シュウシ</t>
    </rPh>
    <rPh sb="110" eb="112">
      <t>ヒリツ</t>
    </rPh>
    <rPh sb="118" eb="119">
      <t>タモ</t>
    </rPh>
    <rPh sb="124" eb="126">
      <t>ルイセキ</t>
    </rPh>
    <rPh sb="126" eb="129">
      <t>ケッソンキン</t>
    </rPh>
    <rPh sb="130" eb="131">
      <t>デ</t>
    </rPh>
    <rPh sb="140" eb="142">
      <t>リュウドウ</t>
    </rPh>
    <rPh sb="142" eb="144">
      <t>ヒリツ</t>
    </rPh>
    <rPh sb="150" eb="152">
      <t>シタマワ</t>
    </rPh>
    <rPh sb="158" eb="160">
      <t>キギョウ</t>
    </rPh>
    <rPh sb="160" eb="161">
      <t>サイ</t>
    </rPh>
    <rPh sb="161" eb="163">
      <t>ザンダカ</t>
    </rPh>
    <rPh sb="163" eb="164">
      <t>タイ</t>
    </rPh>
    <rPh sb="164" eb="166">
      <t>キュウスイ</t>
    </rPh>
    <rPh sb="166" eb="168">
      <t>シュウエキ</t>
    </rPh>
    <rPh sb="168" eb="170">
      <t>ヒリツ</t>
    </rPh>
    <rPh sb="171" eb="172">
      <t>キワ</t>
    </rPh>
    <rPh sb="174" eb="175">
      <t>タカ</t>
    </rPh>
    <rPh sb="181" eb="183">
      <t>リョウキン</t>
    </rPh>
    <rPh sb="183" eb="185">
      <t>カイシュウ</t>
    </rPh>
    <rPh sb="185" eb="186">
      <t>リツ</t>
    </rPh>
    <rPh sb="192" eb="194">
      <t>シタマワ</t>
    </rPh>
    <rPh sb="200" eb="202">
      <t>キュウスイ</t>
    </rPh>
    <rPh sb="202" eb="204">
      <t>ゲンカ</t>
    </rPh>
    <rPh sb="205" eb="207">
      <t>ルイジ</t>
    </rPh>
    <rPh sb="207" eb="209">
      <t>ダンタイ</t>
    </rPh>
    <rPh sb="210" eb="212">
      <t>ヒカク</t>
    </rPh>
    <rPh sb="215" eb="216">
      <t>キワ</t>
    </rPh>
    <rPh sb="218" eb="219">
      <t>タカ</t>
    </rPh>
    <rPh sb="225" eb="227">
      <t>シセツ</t>
    </rPh>
    <rPh sb="227" eb="229">
      <t>リヨウ</t>
    </rPh>
    <rPh sb="229" eb="230">
      <t>リツ</t>
    </rPh>
    <rPh sb="230" eb="231">
      <t>オヨ</t>
    </rPh>
    <rPh sb="233" eb="236">
      <t>ケイヤクリツ</t>
    </rPh>
    <rPh sb="237" eb="238">
      <t>キワ</t>
    </rPh>
    <rPh sb="240" eb="241">
      <t>ヒク</t>
    </rPh>
    <rPh sb="247" eb="250">
      <t>ヒコウリツ</t>
    </rPh>
    <rPh sb="251" eb="253">
      <t>シセツ</t>
    </rPh>
    <rPh sb="253" eb="255">
      <t>カドウ</t>
    </rPh>
    <rPh sb="255" eb="257">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</si>
</sst>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33.58</c:v>
                </c:pt>
                <c:pt idx="1">
                  <c:v>35.75</c:v>
                </c:pt>
                <c:pt idx="2">
                  <c:v>37.93</c:v>
                </c:pt>
                <c:pt idx="3">
                  <c:v>40.1</c:v>
                </c:pt>
                <c:pt idx="4">
                  <c:v>42.28</c:v>
                </c:pt>
              </c:numCache>
            </c:numRef>
          </c:val>
          <c:extLst>
            <c:ext xmlns:c16="http://schemas.microsoft.com/office/drawing/2014/chart" uri="{C3380CC4-5D6E-409C-BE32-E72D297353CC}">
              <c16:uniqueId val="{00000000-89D3-4BFA-8D87-3A4B97CA46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53.49</c:v>
                </c:pt>
                <c:pt idx="1">
                  <c:v>54.3</c:v>
                </c:pt>
                <c:pt idx="2">
                  <c:v>55.32</c:v>
                </c:pt>
                <c:pt idx="3">
                  <c:v>55.08</c:v>
                </c:pt>
                <c:pt idx="4">
                  <c:v>56.95</c:v>
                </c:pt>
              </c:numCache>
            </c:numRef>
          </c:val>
          <c:smooth val="0"/>
          <c:extLst>
            <c:ext xmlns:c16="http://schemas.microsoft.com/office/drawing/2014/chart" uri="{C3380CC4-5D6E-409C-BE32-E72D297353CC}">
              <c16:uniqueId val="{00000001-89D3-4BFA-8D87-3A4B97CA46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11-4AF0-B48C-8308B6E01B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121.15</c:v>
                </c:pt>
                <c:pt idx="1">
                  <c:v>125.8</c:v>
                </c:pt>
                <c:pt idx="2">
                  <c:v>132.55000000000001</c:v>
                </c:pt>
                <c:pt idx="3">
                  <c:v>134.69</c:v>
                </c:pt>
                <c:pt idx="4">
                  <c:v>133.63999999999999</c:v>
                </c:pt>
              </c:numCache>
            </c:numRef>
          </c:val>
          <c:smooth val="0"/>
          <c:extLst>
            <c:ext xmlns:c16="http://schemas.microsoft.com/office/drawing/2014/chart" uri="{C3380CC4-5D6E-409C-BE32-E72D297353CC}">
              <c16:uniqueId val="{00000001-AE11-4AF0-B48C-8308B6E01B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63-475E-BD2A-B7A329CBFA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110.79</c:v>
                </c:pt>
                <c:pt idx="1">
                  <c:v>108.76</c:v>
                </c:pt>
                <c:pt idx="2">
                  <c:v>110.19</c:v>
                </c:pt>
                <c:pt idx="3">
                  <c:v>113.73</c:v>
                </c:pt>
                <c:pt idx="4">
                  <c:v>115.42</c:v>
                </c:pt>
              </c:numCache>
            </c:numRef>
          </c:val>
          <c:smooth val="0"/>
          <c:extLst>
            <c:ext xmlns:c16="http://schemas.microsoft.com/office/drawing/2014/chart" uri="{C3380CC4-5D6E-409C-BE32-E72D297353CC}">
              <c16:uniqueId val="{00000001-6763-475E-BD2A-B7A329CBFA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E2-48C7-9C10-E17097E09B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3.28</c:v>
                </c:pt>
                <c:pt idx="1">
                  <c:v>4.66</c:v>
                </c:pt>
                <c:pt idx="2">
                  <c:v>7.35</c:v>
                </c:pt>
                <c:pt idx="3">
                  <c:v>7.6</c:v>
                </c:pt>
                <c:pt idx="4">
                  <c:v>7.9</c:v>
                </c:pt>
              </c:numCache>
            </c:numRef>
          </c:val>
          <c:smooth val="0"/>
          <c:extLst>
            <c:ext xmlns:c16="http://schemas.microsoft.com/office/drawing/2014/chart" uri="{C3380CC4-5D6E-409C-BE32-E72D297353CC}">
              <c16:uniqueId val="{00000001-4CE2-48C7-9C10-E17097E09B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83-42FF-BA1A-E12AF768C6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0.02</c:v>
                </c:pt>
                <c:pt idx="1">
                  <c:v>0.06</c:v>
                </c:pt>
                <c:pt idx="2">
                  <c:v>0.09</c:v>
                </c:pt>
                <c:pt idx="3">
                  <c:v>0.4</c:v>
                </c:pt>
                <c:pt idx="4">
                  <c:v>0.14000000000000001</c:v>
                </c:pt>
              </c:numCache>
            </c:numRef>
          </c:val>
          <c:smooth val="0"/>
          <c:extLst>
            <c:ext xmlns:c16="http://schemas.microsoft.com/office/drawing/2014/chart" uri="{C3380CC4-5D6E-409C-BE32-E72D297353CC}">
              <c16:uniqueId val="{00000001-CA83-42FF-BA1A-E12AF768C6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40.96</c:v>
                </c:pt>
                <c:pt idx="1">
                  <c:v>46.65</c:v>
                </c:pt>
                <c:pt idx="2">
                  <c:v>53.98</c:v>
                </c:pt>
                <c:pt idx="3">
                  <c:v>63.3</c:v>
                </c:pt>
                <c:pt idx="4">
                  <c:v>68.41</c:v>
                </c:pt>
              </c:numCache>
            </c:numRef>
          </c:val>
          <c:extLst>
            <c:ext xmlns:c16="http://schemas.microsoft.com/office/drawing/2014/chart" uri="{C3380CC4-5D6E-409C-BE32-E72D297353CC}">
              <c16:uniqueId val="{00000000-E40B-46FB-B86C-9C64B1280C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868.31</c:v>
                </c:pt>
                <c:pt idx="1">
                  <c:v>732.52</c:v>
                </c:pt>
                <c:pt idx="2">
                  <c:v>819.73</c:v>
                </c:pt>
                <c:pt idx="3">
                  <c:v>834.05</c:v>
                </c:pt>
                <c:pt idx="4">
                  <c:v>1011.55</c:v>
                </c:pt>
              </c:numCache>
            </c:numRef>
          </c:val>
          <c:smooth val="0"/>
          <c:extLst>
            <c:ext xmlns:c16="http://schemas.microsoft.com/office/drawing/2014/chart" uri="{C3380CC4-5D6E-409C-BE32-E72D297353CC}">
              <c16:uniqueId val="{00000001-E40B-46FB-B86C-9C64B1280C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10322.64</c:v>
                </c:pt>
                <c:pt idx="1">
                  <c:v>9275.07</c:v>
                </c:pt>
                <c:pt idx="2">
                  <c:v>8649.76</c:v>
                </c:pt>
                <c:pt idx="3">
                  <c:v>8957.5</c:v>
                </c:pt>
                <c:pt idx="4">
                  <c:v>7660.87</c:v>
                </c:pt>
              </c:numCache>
            </c:numRef>
          </c:val>
          <c:extLst>
            <c:ext xmlns:c16="http://schemas.microsoft.com/office/drawing/2014/chart" uri="{C3380CC4-5D6E-409C-BE32-E72D297353CC}">
              <c16:uniqueId val="{00000000-0341-4CFB-B5A4-FC45C18316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504.81</c:v>
                </c:pt>
                <c:pt idx="1">
                  <c:v>498.01</c:v>
                </c:pt>
                <c:pt idx="2">
                  <c:v>490.39</c:v>
                </c:pt>
                <c:pt idx="3">
                  <c:v>475.44</c:v>
                </c:pt>
                <c:pt idx="4">
                  <c:v>413.6</c:v>
                </c:pt>
              </c:numCache>
            </c:numRef>
          </c:val>
          <c:smooth val="0"/>
          <c:extLst>
            <c:ext xmlns:c16="http://schemas.microsoft.com/office/drawing/2014/chart" uri="{C3380CC4-5D6E-409C-BE32-E72D297353CC}">
              <c16:uniqueId val="{00000001-0341-4CFB-B5A4-FC45C18316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14.73</c:v>
                </c:pt>
                <c:pt idx="1">
                  <c:v>16.79</c:v>
                </c:pt>
                <c:pt idx="2">
                  <c:v>16</c:v>
                </c:pt>
                <c:pt idx="3">
                  <c:v>14.15</c:v>
                </c:pt>
                <c:pt idx="4">
                  <c:v>16.72</c:v>
                </c:pt>
              </c:numCache>
            </c:numRef>
          </c:val>
          <c:extLst>
            <c:ext xmlns:c16="http://schemas.microsoft.com/office/drawing/2014/chart" uri="{C3380CC4-5D6E-409C-BE32-E72D297353CC}">
              <c16:uniqueId val="{00000000-7422-4847-9D45-79D9CDEFEF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94.91</c:v>
                </c:pt>
                <c:pt idx="1">
                  <c:v>90.22</c:v>
                </c:pt>
                <c:pt idx="2">
                  <c:v>90.8</c:v>
                </c:pt>
                <c:pt idx="3">
                  <c:v>93.49</c:v>
                </c:pt>
                <c:pt idx="4">
                  <c:v>94.77</c:v>
                </c:pt>
              </c:numCache>
            </c:numRef>
          </c:val>
          <c:smooth val="0"/>
          <c:extLst>
            <c:ext xmlns:c16="http://schemas.microsoft.com/office/drawing/2014/chart" uri="{C3380CC4-5D6E-409C-BE32-E72D297353CC}">
              <c16:uniqueId val="{00000001-7422-4847-9D45-79D9CDEFEF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494.45</c:v>
                </c:pt>
                <c:pt idx="1">
                  <c:v>404.2</c:v>
                </c:pt>
                <c:pt idx="2">
                  <c:v>468.31</c:v>
                </c:pt>
                <c:pt idx="3">
                  <c:v>469.36</c:v>
                </c:pt>
                <c:pt idx="4">
                  <c:v>425.64</c:v>
                </c:pt>
              </c:numCache>
            </c:numRef>
          </c:val>
          <c:extLst>
            <c:ext xmlns:c16="http://schemas.microsoft.com/office/drawing/2014/chart" uri="{C3380CC4-5D6E-409C-BE32-E72D297353CC}">
              <c16:uniqueId val="{00000000-47E3-48CB-B0AF-AA80219D2A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47.36</c:v>
                </c:pt>
                <c:pt idx="1">
                  <c:v>49.94</c:v>
                </c:pt>
                <c:pt idx="2">
                  <c:v>50.56</c:v>
                </c:pt>
                <c:pt idx="3">
                  <c:v>49.4</c:v>
                </c:pt>
                <c:pt idx="4">
                  <c:v>49.51</c:v>
                </c:pt>
              </c:numCache>
            </c:numRef>
          </c:val>
          <c:smooth val="0"/>
          <c:extLst>
            <c:ext xmlns:c16="http://schemas.microsoft.com/office/drawing/2014/chart" uri="{C3380CC4-5D6E-409C-BE32-E72D297353CC}">
              <c16:uniqueId val="{00000001-47E3-48CB-B0AF-AA80219D2A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5.75</c:v>
                </c:pt>
                <c:pt idx="1">
                  <c:v>6.67</c:v>
                </c:pt>
                <c:pt idx="2">
                  <c:v>7.77</c:v>
                </c:pt>
                <c:pt idx="3">
                  <c:v>6.67</c:v>
                </c:pt>
                <c:pt idx="4">
                  <c:v>7.12</c:v>
                </c:pt>
              </c:numCache>
            </c:numRef>
          </c:val>
          <c:extLst>
            <c:ext xmlns:c16="http://schemas.microsoft.com/office/drawing/2014/chart" uri="{C3380CC4-5D6E-409C-BE32-E72D297353CC}">
              <c16:uniqueId val="{00000000-B4D0-41CA-9148-9EC1EBD87A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35.22</c:v>
                </c:pt>
                <c:pt idx="1">
                  <c:v>34.92</c:v>
                </c:pt>
                <c:pt idx="2">
                  <c:v>34.19</c:v>
                </c:pt>
                <c:pt idx="3">
                  <c:v>36.65</c:v>
                </c:pt>
                <c:pt idx="4">
                  <c:v>33.29</c:v>
                </c:pt>
              </c:numCache>
            </c:numRef>
          </c:val>
          <c:smooth val="0"/>
          <c:extLst>
            <c:ext xmlns:c16="http://schemas.microsoft.com/office/drawing/2014/chart" uri="{C3380CC4-5D6E-409C-BE32-E72D297353CC}">
              <c16:uniqueId val="{00000001-B4D0-41CA-9148-9EC1EBD87A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5.67</c:v>
                </c:pt>
                <c:pt idx="1">
                  <c:v>5.67</c:v>
                </c:pt>
                <c:pt idx="2">
                  <c:v>5.67</c:v>
                </c:pt>
                <c:pt idx="3">
                  <c:v>5.67</c:v>
                </c:pt>
                <c:pt idx="4">
                  <c:v>5.83</c:v>
                </c:pt>
              </c:numCache>
            </c:numRef>
          </c:val>
          <c:extLst>
            <c:ext xmlns:c16="http://schemas.microsoft.com/office/drawing/2014/chart" uri="{C3380CC4-5D6E-409C-BE32-E72D297353CC}">
              <c16:uniqueId val="{00000000-EE61-450C-9AE1-6DFBDAAD32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51.42</c:v>
                </c:pt>
                <c:pt idx="1">
                  <c:v>50.9</c:v>
                </c:pt>
                <c:pt idx="2">
                  <c:v>49.05</c:v>
                </c:pt>
                <c:pt idx="3">
                  <c:v>50.94</c:v>
                </c:pt>
                <c:pt idx="4">
                  <c:v>49.76</c:v>
                </c:pt>
              </c:numCache>
            </c:numRef>
          </c:val>
          <c:smooth val="0"/>
          <c:extLst>
            <c:ext xmlns:c16="http://schemas.microsoft.com/office/drawing/2014/chart" uri="{C3380CC4-5D6E-409C-BE32-E72D297353CC}">
              <c16:uniqueId val="{00000001-EE61-450C-9AE1-6DFBDAAD32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X1" zoomScaleNormal="10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福島県　白河市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427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31.1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v>
      </c>
      <c r="Y32" s="121"/>
      <c r="Z32" s="121"/>
      <c r="AA32" s="121"/>
      <c r="AB32" s="121"/>
      <c r="AC32" s="121"/>
      <c r="AD32" s="121"/>
      <c r="AE32" s="121"/>
      <c r="AF32" s="121"/>
      <c r="AG32" s="121"/>
      <c r="AH32" s="121"/>
      <c r="AI32" s="121"/>
      <c r="AJ32" s="121"/>
      <c r="AK32" s="121"/>
      <c r="AL32" s="121"/>
      <c r="AM32" s="121"/>
      <c r="AN32" s="121"/>
      <c r="AO32" s="121"/>
      <c r="AP32" s="121"/>
      <c r="AQ32" s="122"/>
      <c r="AR32" s="120">
        <f>データ!U6</f>
        <v>100</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100</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100</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40.96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46.65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53.98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63.3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68.41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10322.64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9275.07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8649.76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8957.5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7660.87</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110.79</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108.76</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110.19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113.73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115.42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121.15</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125.8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132.55000000000001</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134.69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133.63999999999999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868.31</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732.52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819.73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834.05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1011.55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504.81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498.01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490.39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475.44</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14.73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16.79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16</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14.15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16.72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494.45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404.2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468.31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469.36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425.64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5.75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6.67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7.77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6.67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7.12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5.67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5.67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5.67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5.67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5.83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94.91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93.49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94.77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47.36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50.56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49.4</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49.51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34.92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34.19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36.65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33.29</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51.42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49.05</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50.94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49.76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33.58</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35.75</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37.93</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40.1</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42.28</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0</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0</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53.49</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54.3</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55.32</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55.08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56.95</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3.28</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4.66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7.35</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7.6</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7.9</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0.02</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0.06</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0.09</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0.4</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0.14000000000000001</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【75.85】</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【61.17】</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【49.58】</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【0.21】</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SzcCf7Eoud9WBuKf4vhACan2WGreYJKqSiubYzR521uU7jtHedW5vT9V75LRbUEPgAUe+m9zHaQ/IUKu7pciw==" saltValue="e5/i6J8TIjAWfym9xjSJFw=="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110.79</v>
      </c>
      <c r="Z6" s="35">
        <f t="shared" si="3"/>
        <v>108.76</v>
      </c>
      <c r="AA6" s="35">
        <f t="shared" si="3"/>
        <v>110.19</v>
      </c>
      <c r="AB6" s="35">
        <f t="shared" si="3"/>
        <v>113.73</v>
      </c>
      <c r="AC6" s="35">
        <f t="shared" si="3"/>
        <v>115.42</v>
      </c>
      <c r="AD6" s="33" t="str">
        <f>IF(AD7="-","【-】","【"&amp;SUBSTITUTE(TEXT(AD7,"#,##0.00"),"-","△")&amp;"】")</f>
        <v>【112.60】</v>
      </c>
      <c r="AE6" s="35">
        <f t="shared" si="3"/>
        <v>0</v>
      </c>
      <c r="AF6" s="35">
        <f>AF7</f>
        <v>0</v>
      </c>
      <c r="AG6" s="35">
        <f>AG7</f>
        <v>0</v>
      </c>
      <c r="AH6" s="35">
        <f>AH7</f>
        <v>0</v>
      </c>
      <c r="AI6" s="35">
        <f t="shared" si="3"/>
        <v>0</v>
      </c>
      <c r="AJ6" s="35">
        <f t="shared" si="3"/>
        <v>121.15</v>
      </c>
      <c r="AK6" s="35">
        <f t="shared" si="3"/>
        <v>125.8</v>
      </c>
      <c r="AL6" s="35">
        <f t="shared" si="3"/>
        <v>132.55000000000001</v>
      </c>
      <c r="AM6" s="35">
        <f t="shared" si="3"/>
        <v>134.69</v>
      </c>
      <c r="AN6" s="35">
        <f t="shared" si="3"/>
        <v>133.63999999999999</v>
      </c>
      <c r="AO6" s="33" t="str">
        <f>IF(AO7="-","【-】","【"&amp;SUBSTITUTE(TEXT(AO7,"#,##0.00"),"-","△")&amp;"】")</f>
        <v>【29.72】</v>
      </c>
      <c r="AP6" s="35">
        <f t="shared" si="3"/>
        <v>40.96</v>
      </c>
      <c r="AQ6" s="35">
        <f>AQ7</f>
        <v>46.65</v>
      </c>
      <c r="AR6" s="35">
        <f>AR7</f>
        <v>53.98</v>
      </c>
      <c r="AS6" s="35">
        <f>AS7</f>
        <v>63.3</v>
      </c>
      <c r="AT6" s="35">
        <f t="shared" si="3"/>
        <v>68.41</v>
      </c>
      <c r="AU6" s="35">
        <f t="shared" si="3"/>
        <v>868.31</v>
      </c>
      <c r="AV6" s="35">
        <f t="shared" si="3"/>
        <v>732.52</v>
      </c>
      <c r="AW6" s="35">
        <f t="shared" si="3"/>
        <v>819.73</v>
      </c>
      <c r="AX6" s="35">
        <f t="shared" si="3"/>
        <v>834.05</v>
      </c>
      <c r="AY6" s="35">
        <f t="shared" si="3"/>
        <v>1011.55</v>
      </c>
      <c r="AZ6" s="33" t="str">
        <f>IF(AZ7="-","【-】","【"&amp;SUBSTITUTE(TEXT(AZ7,"#,##0.00"),"-","△")&amp;"】")</f>
        <v>【473.00】</v>
      </c>
      <c r="BA6" s="35">
        <f t="shared" si="3"/>
        <v>10322.64</v>
      </c>
      <c r="BB6" s="35">
        <f>BB7</f>
        <v>9275.07</v>
      </c>
      <c r="BC6" s="35">
        <f>BC7</f>
        <v>8649.76</v>
      </c>
      <c r="BD6" s="35">
        <f>BD7</f>
        <v>8957.5</v>
      </c>
      <c r="BE6" s="35">
        <f t="shared" si="3"/>
        <v>7660.87</v>
      </c>
      <c r="BF6" s="35">
        <f t="shared" si="3"/>
        <v>504.81</v>
      </c>
      <c r="BG6" s="35">
        <f t="shared" si="3"/>
        <v>498.01</v>
      </c>
      <c r="BH6" s="35">
        <f t="shared" si="3"/>
        <v>490.39</v>
      </c>
      <c r="BI6" s="35">
        <f t="shared" si="3"/>
        <v>475.44</v>
      </c>
      <c r="BJ6" s="35">
        <f t="shared" si="3"/>
        <v>413.6</v>
      </c>
      <c r="BK6" s="33" t="str">
        <f>IF(BK7="-","【-】","【"&amp;SUBSTITUTE(TEXT(BK7,"#,##0.00"),"-","△")&amp;"】")</f>
        <v>【233.74】</v>
      </c>
      <c r="BL6" s="35">
        <f t="shared" si="3"/>
        <v>14.73</v>
      </c>
      <c r="BM6" s="35">
        <f>BM7</f>
        <v>16.79</v>
      </c>
      <c r="BN6" s="35">
        <f>BN7</f>
        <v>16</v>
      </c>
      <c r="BO6" s="35">
        <f>BO7</f>
        <v>14.15</v>
      </c>
      <c r="BP6" s="35">
        <f t="shared" si="3"/>
        <v>16.72</v>
      </c>
      <c r="BQ6" s="35">
        <f t="shared" si="3"/>
        <v>94.91</v>
      </c>
      <c r="BR6" s="35">
        <f t="shared" si="3"/>
        <v>90.22</v>
      </c>
      <c r="BS6" s="35">
        <f t="shared" si="3"/>
        <v>90.8</v>
      </c>
      <c r="BT6" s="35">
        <f t="shared" si="3"/>
        <v>93.49</v>
      </c>
      <c r="BU6" s="35">
        <f t="shared" si="3"/>
        <v>94.77</v>
      </c>
      <c r="BV6" s="33" t="str">
        <f>IF(BV7="-","【-】","【"&amp;SUBSTITUTE(TEXT(BV7,"#,##0.00"),"-","△")&amp;"】")</f>
        <v>【106.87】</v>
      </c>
      <c r="BW6" s="35">
        <f t="shared" si="3"/>
        <v>494.45</v>
      </c>
      <c r="BX6" s="35">
        <f>BX7</f>
        <v>404.2</v>
      </c>
      <c r="BY6" s="35">
        <f>BY7</f>
        <v>468.31</v>
      </c>
      <c r="BZ6" s="35">
        <f>BZ7</f>
        <v>469.36</v>
      </c>
      <c r="CA6" s="35">
        <f t="shared" si="3"/>
        <v>425.64</v>
      </c>
      <c r="CB6" s="35">
        <f t="shared" si="3"/>
        <v>47.36</v>
      </c>
      <c r="CC6" s="35">
        <f t="shared" si="3"/>
        <v>49.94</v>
      </c>
      <c r="CD6" s="35">
        <f t="shared" si="3"/>
        <v>50.56</v>
      </c>
      <c r="CE6" s="35">
        <f t="shared" si="3"/>
        <v>49.4</v>
      </c>
      <c r="CF6" s="35">
        <f t="shared" ref="CF6" si="4">CF7</f>
        <v>49.51</v>
      </c>
      <c r="CG6" s="33" t="str">
        <f>IF(CG7="-","【-】","【"&amp;SUBSTITUTE(TEXT(CG7,"#,##0.00"),"-","△")&amp;"】")</f>
        <v>【20.26】</v>
      </c>
      <c r="CH6" s="35">
        <f t="shared" ref="CH6:CQ6" si="5">CH7</f>
        <v>5.75</v>
      </c>
      <c r="CI6" s="35">
        <f>CI7</f>
        <v>6.67</v>
      </c>
      <c r="CJ6" s="35">
        <f>CJ7</f>
        <v>7.77</v>
      </c>
      <c r="CK6" s="35">
        <f>CK7</f>
        <v>6.67</v>
      </c>
      <c r="CL6" s="35">
        <f t="shared" si="5"/>
        <v>7.12</v>
      </c>
      <c r="CM6" s="35">
        <f t="shared" si="5"/>
        <v>35.22</v>
      </c>
      <c r="CN6" s="35">
        <f t="shared" si="5"/>
        <v>34.92</v>
      </c>
      <c r="CO6" s="35">
        <f t="shared" si="5"/>
        <v>34.19</v>
      </c>
      <c r="CP6" s="35">
        <f t="shared" si="5"/>
        <v>36.65</v>
      </c>
      <c r="CQ6" s="35">
        <f t="shared" si="5"/>
        <v>33.29</v>
      </c>
      <c r="CR6" s="33" t="str">
        <f>IF(CR7="-","【-】","【"&amp;SUBSTITUTE(TEXT(CR7,"#,##0.00"),"-","△")&amp;"】")</f>
        <v>【53.19】</v>
      </c>
      <c r="CS6" s="35">
        <f t="shared" ref="CS6:DB6" si="6">CS7</f>
        <v>5.67</v>
      </c>
      <c r="CT6" s="35">
        <f>CT7</f>
        <v>5.67</v>
      </c>
      <c r="CU6" s="35">
        <f>CU7</f>
        <v>5.67</v>
      </c>
      <c r="CV6" s="35">
        <f>CV7</f>
        <v>5.67</v>
      </c>
      <c r="CW6" s="35">
        <f t="shared" si="6"/>
        <v>5.83</v>
      </c>
      <c r="CX6" s="35">
        <f t="shared" si="6"/>
        <v>51.42</v>
      </c>
      <c r="CY6" s="35">
        <f t="shared" si="6"/>
        <v>50.9</v>
      </c>
      <c r="CZ6" s="35">
        <f t="shared" si="6"/>
        <v>49.05</v>
      </c>
      <c r="DA6" s="35">
        <f t="shared" si="6"/>
        <v>50.94</v>
      </c>
      <c r="DB6" s="35">
        <f t="shared" si="6"/>
        <v>49.76</v>
      </c>
      <c r="DC6" s="33" t="str">
        <f>IF(DC7="-","【-】","【"&amp;SUBSTITUTE(TEXT(DC7,"#,##0.00"),"-","△")&amp;"】")</f>
        <v>【75.85】</v>
      </c>
      <c r="DD6" s="35">
        <f t="shared" ref="DD6:DM6" si="7">DD7</f>
        <v>33.58</v>
      </c>
      <c r="DE6" s="35">
        <f>DE7</f>
        <v>35.75</v>
      </c>
      <c r="DF6" s="35">
        <f>DF7</f>
        <v>37.93</v>
      </c>
      <c r="DG6" s="35">
        <f>DG7</f>
        <v>40.1</v>
      </c>
      <c r="DH6" s="35">
        <f t="shared" si="7"/>
        <v>42.28</v>
      </c>
      <c r="DI6" s="35">
        <f t="shared" si="7"/>
        <v>53.49</v>
      </c>
      <c r="DJ6" s="35">
        <f t="shared" si="7"/>
        <v>54.3</v>
      </c>
      <c r="DK6" s="35">
        <f t="shared" si="7"/>
        <v>55.32</v>
      </c>
      <c r="DL6" s="35">
        <f t="shared" si="7"/>
        <v>55.08</v>
      </c>
      <c r="DM6" s="35">
        <f t="shared" si="7"/>
        <v>56.95</v>
      </c>
      <c r="DN6" s="33" t="str">
        <f>IF(DN7="-","【-】","【"&amp;SUBSTITUTE(TEXT(DN7,"#,##0.00"),"-","△")&amp;"】")</f>
        <v>【61.17】</v>
      </c>
      <c r="DO6" s="35">
        <f t="shared" ref="DO6:DX6" si="8">DO7</f>
        <v>0</v>
      </c>
      <c r="DP6" s="35">
        <f>DP7</f>
        <v>0</v>
      </c>
      <c r="DQ6" s="35">
        <f>DQ7</f>
        <v>0</v>
      </c>
      <c r="DR6" s="35">
        <f>DR7</f>
        <v>0</v>
      </c>
      <c r="DS6" s="35">
        <f t="shared" si="8"/>
        <v>0</v>
      </c>
      <c r="DT6" s="35">
        <f t="shared" si="8"/>
        <v>3.28</v>
      </c>
      <c r="DU6" s="35">
        <f t="shared" si="8"/>
        <v>4.66</v>
      </c>
      <c r="DV6" s="35">
        <f t="shared" si="8"/>
        <v>7.35</v>
      </c>
      <c r="DW6" s="35">
        <f t="shared" si="8"/>
        <v>7.6</v>
      </c>
      <c r="DX6" s="35">
        <f t="shared" si="8"/>
        <v>7.9</v>
      </c>
      <c r="DY6" s="33" t="str">
        <f>IF(DY7="-","【-】","【"&amp;SUBSTITUTE(TEXT(DY7,"#,##0.00"),"-","△")&amp;"】")</f>
        <v>【49.58】</v>
      </c>
      <c r="DZ6" s="35">
        <f t="shared" ref="DZ6:EI6" si="9">DZ7</f>
        <v>0</v>
      </c>
      <c r="EA6" s="35">
        <f>EA7</f>
        <v>0</v>
      </c>
      <c r="EB6" s="35">
        <f>EB7</f>
        <v>0</v>
      </c>
      <c r="EC6" s="35">
        <f>EC7</f>
        <v>0</v>
      </c>
      <c r="ED6" s="35">
        <f t="shared" si="9"/>
        <v>0</v>
      </c>
      <c r="EE6" s="35">
        <f t="shared" si="9"/>
        <v>0.02</v>
      </c>
      <c r="EF6" s="35">
        <f t="shared" si="9"/>
        <v>0.06</v>
      </c>
      <c r="EG6" s="35">
        <f t="shared" si="9"/>
        <v>0.09</v>
      </c>
      <c r="EH6" s="35">
        <f t="shared" si="9"/>
        <v>0.4</v>
      </c>
      <c r="EI6" s="35">
        <f t="shared" si="9"/>
        <v>0.14000000000000001</v>
      </c>
      <c r="EJ6" s="33" t="str">
        <f>IF(EJ7="-","【-】","【"&amp;SUBSTITUTE(TEXT(EJ7,"#,##0.00"),"-","△")&amp;"】")</f>
        <v>【0.21】</v>
      </c>
    </row>
    <row r="7" spans="1:140" s="36" customFormat="1" x14ac:dyDescent="0.15">
      <c r="A7"/>
      <c r="B7" s="37" t="s">
        <v>87</v>
      </c>
      <c r="C7" s="37" t="s">
        <v>88</v>
      </c>
      <c r="D7" s="37" t="s">
        <v>89</v>
      </c>
      <c r="E7" s="37" t="s">
        <v>90</v>
      </c>
      <c r="F7" s="37" t="s">
        <v>91</v>
      </c>
      <c r="G7" s="37" t="s">
        <v>92</v>
      </c>
      <c r="H7" s="37" t="s">
        <v>93</v>
      </c>
      <c r="I7" s="37" t="s">
        <v>94</v>
      </c>
      <c r="J7" s="37" t="s">
        <v>95</v>
      </c>
      <c r="K7" s="38">
        <v>6000</v>
      </c>
      <c r="L7" s="37" t="s">
        <v>96</v>
      </c>
      <c r="M7" s="38">
        <v>1</v>
      </c>
      <c r="N7" s="38">
        <v>427</v>
      </c>
      <c r="O7" s="39" t="s">
        <v>97</v>
      </c>
      <c r="P7" s="39">
        <v>31.1</v>
      </c>
      <c r="Q7" s="38">
        <v>3</v>
      </c>
      <c r="R7" s="38">
        <v>350</v>
      </c>
      <c r="S7" s="37" t="s">
        <v>98</v>
      </c>
      <c r="T7" s="40">
        <v>100</v>
      </c>
      <c r="U7" s="40">
        <v>100</v>
      </c>
      <c r="V7" s="40">
        <v>100</v>
      </c>
      <c r="W7" s="40">
        <v>100</v>
      </c>
      <c r="X7" s="40">
        <v>100</v>
      </c>
      <c r="Y7" s="40">
        <v>110.79</v>
      </c>
      <c r="Z7" s="40">
        <v>108.76</v>
      </c>
      <c r="AA7" s="40">
        <v>110.19</v>
      </c>
      <c r="AB7" s="40">
        <v>113.73</v>
      </c>
      <c r="AC7" s="41">
        <v>115.42</v>
      </c>
      <c r="AD7" s="40">
        <v>112.6</v>
      </c>
      <c r="AE7" s="40">
        <v>0</v>
      </c>
      <c r="AF7" s="40">
        <v>0</v>
      </c>
      <c r="AG7" s="40">
        <v>0</v>
      </c>
      <c r="AH7" s="40">
        <v>0</v>
      </c>
      <c r="AI7" s="40">
        <v>0</v>
      </c>
      <c r="AJ7" s="40">
        <v>121.15</v>
      </c>
      <c r="AK7" s="40">
        <v>125.8</v>
      </c>
      <c r="AL7" s="40">
        <v>132.55000000000001</v>
      </c>
      <c r="AM7" s="40">
        <v>134.69</v>
      </c>
      <c r="AN7" s="40">
        <v>133.63999999999999</v>
      </c>
      <c r="AO7" s="40">
        <v>29.72</v>
      </c>
      <c r="AP7" s="40">
        <v>40.96</v>
      </c>
      <c r="AQ7" s="40">
        <v>46.65</v>
      </c>
      <c r="AR7" s="40">
        <v>53.98</v>
      </c>
      <c r="AS7" s="40">
        <v>63.3</v>
      </c>
      <c r="AT7" s="40">
        <v>68.41</v>
      </c>
      <c r="AU7" s="40">
        <v>868.31</v>
      </c>
      <c r="AV7" s="40">
        <v>732.52</v>
      </c>
      <c r="AW7" s="40">
        <v>819.73</v>
      </c>
      <c r="AX7" s="40">
        <v>834.05</v>
      </c>
      <c r="AY7" s="40">
        <v>1011.55</v>
      </c>
      <c r="AZ7" s="40">
        <v>473</v>
      </c>
      <c r="BA7" s="40">
        <v>10322.64</v>
      </c>
      <c r="BB7" s="40">
        <v>9275.07</v>
      </c>
      <c r="BC7" s="40">
        <v>8649.76</v>
      </c>
      <c r="BD7" s="40">
        <v>8957.5</v>
      </c>
      <c r="BE7" s="40">
        <v>7660.87</v>
      </c>
      <c r="BF7" s="40">
        <v>504.81</v>
      </c>
      <c r="BG7" s="40">
        <v>498.01</v>
      </c>
      <c r="BH7" s="40">
        <v>490.39</v>
      </c>
      <c r="BI7" s="40">
        <v>475.44</v>
      </c>
      <c r="BJ7" s="40">
        <v>413.6</v>
      </c>
      <c r="BK7" s="40">
        <v>233.74</v>
      </c>
      <c r="BL7" s="40">
        <v>14.73</v>
      </c>
      <c r="BM7" s="40">
        <v>16.79</v>
      </c>
      <c r="BN7" s="40">
        <v>16</v>
      </c>
      <c r="BO7" s="40">
        <v>14.15</v>
      </c>
      <c r="BP7" s="40">
        <v>16.72</v>
      </c>
      <c r="BQ7" s="40">
        <v>94.91</v>
      </c>
      <c r="BR7" s="40">
        <v>90.22</v>
      </c>
      <c r="BS7" s="40">
        <v>90.8</v>
      </c>
      <c r="BT7" s="40">
        <v>93.49</v>
      </c>
      <c r="BU7" s="40">
        <v>94.77</v>
      </c>
      <c r="BV7" s="40">
        <v>106.87</v>
      </c>
      <c r="BW7" s="40">
        <v>494.45</v>
      </c>
      <c r="BX7" s="40">
        <v>404.2</v>
      </c>
      <c r="BY7" s="40">
        <v>468.31</v>
      </c>
      <c r="BZ7" s="40">
        <v>469.36</v>
      </c>
      <c r="CA7" s="40">
        <v>425.64</v>
      </c>
      <c r="CB7" s="40">
        <v>47.36</v>
      </c>
      <c r="CC7" s="40">
        <v>49.94</v>
      </c>
      <c r="CD7" s="40">
        <v>50.56</v>
      </c>
      <c r="CE7" s="40">
        <v>49.4</v>
      </c>
      <c r="CF7" s="40">
        <v>49.51</v>
      </c>
      <c r="CG7" s="40">
        <v>20.260000000000002</v>
      </c>
      <c r="CH7" s="40">
        <v>5.75</v>
      </c>
      <c r="CI7" s="40">
        <v>6.67</v>
      </c>
      <c r="CJ7" s="40">
        <v>7.77</v>
      </c>
      <c r="CK7" s="40">
        <v>6.67</v>
      </c>
      <c r="CL7" s="40">
        <v>7.12</v>
      </c>
      <c r="CM7" s="40">
        <v>35.22</v>
      </c>
      <c r="CN7" s="40">
        <v>34.92</v>
      </c>
      <c r="CO7" s="40">
        <v>34.19</v>
      </c>
      <c r="CP7" s="40">
        <v>36.65</v>
      </c>
      <c r="CQ7" s="40">
        <v>33.29</v>
      </c>
      <c r="CR7" s="40">
        <v>53.19</v>
      </c>
      <c r="CS7" s="40">
        <v>5.67</v>
      </c>
      <c r="CT7" s="40">
        <v>5.67</v>
      </c>
      <c r="CU7" s="40">
        <v>5.67</v>
      </c>
      <c r="CV7" s="40">
        <v>5.67</v>
      </c>
      <c r="CW7" s="40">
        <v>5.83</v>
      </c>
      <c r="CX7" s="40">
        <v>51.42</v>
      </c>
      <c r="CY7" s="40">
        <v>50.9</v>
      </c>
      <c r="CZ7" s="40">
        <v>49.05</v>
      </c>
      <c r="DA7" s="40">
        <v>50.94</v>
      </c>
      <c r="DB7" s="40">
        <v>49.76</v>
      </c>
      <c r="DC7" s="40">
        <v>75.849999999999994</v>
      </c>
      <c r="DD7" s="40">
        <v>33.58</v>
      </c>
      <c r="DE7" s="40">
        <v>35.75</v>
      </c>
      <c r="DF7" s="40">
        <v>37.93</v>
      </c>
      <c r="DG7" s="40">
        <v>40.1</v>
      </c>
      <c r="DH7" s="40">
        <v>42.28</v>
      </c>
      <c r="DI7" s="40">
        <v>53.49</v>
      </c>
      <c r="DJ7" s="40">
        <v>54.3</v>
      </c>
      <c r="DK7" s="40">
        <v>55.32</v>
      </c>
      <c r="DL7" s="40">
        <v>55.08</v>
      </c>
      <c r="DM7" s="40">
        <v>56.95</v>
      </c>
      <c r="DN7" s="40">
        <v>61.17</v>
      </c>
      <c r="DO7" s="40">
        <v>0</v>
      </c>
      <c r="DP7" s="40">
        <v>0</v>
      </c>
      <c r="DQ7" s="40">
        <v>0</v>
      </c>
      <c r="DR7" s="40">
        <v>0</v>
      </c>
      <c r="DS7" s="40">
        <v>0</v>
      </c>
      <c r="DT7" s="40">
        <v>3.28</v>
      </c>
      <c r="DU7" s="40">
        <v>4.66</v>
      </c>
      <c r="DV7" s="40">
        <v>7.35</v>
      </c>
      <c r="DW7" s="40">
        <v>7.6</v>
      </c>
      <c r="DX7" s="40">
        <v>7.9</v>
      </c>
      <c r="DY7" s="40">
        <v>49.58</v>
      </c>
      <c r="DZ7" s="40">
        <v>0</v>
      </c>
      <c r="EA7" s="40">
        <v>0</v>
      </c>
      <c r="EB7" s="40">
        <v>0</v>
      </c>
      <c r="EC7" s="40">
        <v>0</v>
      </c>
      <c r="ED7" s="40">
        <v>0</v>
      </c>
      <c r="EE7" s="40">
        <v>0.02</v>
      </c>
      <c r="EF7" s="40">
        <v>0.06</v>
      </c>
      <c r="EG7" s="40">
        <v>0.09</v>
      </c>
      <c r="EH7" s="40">
        <v>0.4</v>
      </c>
      <c r="EI7" s="40">
        <v>0.14000000000000001</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40.96</v>
      </c>
      <c r="AR11" s="48">
        <f>IF(AQ6="-",NA(),AQ6)</f>
        <v>46.65</v>
      </c>
      <c r="AS11" s="48">
        <f>IF(AR6="-",NA(),AR6)</f>
        <v>53.98</v>
      </c>
      <c r="AT11" s="48">
        <f>IF(AS6="-",NA(),AS6)</f>
        <v>63.3</v>
      </c>
      <c r="AU11" s="48">
        <f>IF(AT6="-",NA(),AT6)</f>
        <v>68.41</v>
      </c>
      <c r="BA11" s="47" t="s">
        <v>23</v>
      </c>
      <c r="BB11" s="48">
        <f>IF(BA6="-",NA(),BA6)</f>
        <v>10322.64</v>
      </c>
      <c r="BC11" s="48">
        <f>IF(BB6="-",NA(),BB6)</f>
        <v>9275.07</v>
      </c>
      <c r="BD11" s="48">
        <f>IF(BC6="-",NA(),BC6)</f>
        <v>8649.76</v>
      </c>
      <c r="BE11" s="48">
        <f>IF(BD6="-",NA(),BD6)</f>
        <v>8957.5</v>
      </c>
      <c r="BF11" s="48">
        <f>IF(BE6="-",NA(),BE6)</f>
        <v>7660.87</v>
      </c>
      <c r="BL11" s="47" t="s">
        <v>23</v>
      </c>
      <c r="BM11" s="48">
        <f>IF(BL6="-",NA(),BL6)</f>
        <v>14.73</v>
      </c>
      <c r="BN11" s="48">
        <f>IF(BM6="-",NA(),BM6)</f>
        <v>16.79</v>
      </c>
      <c r="BO11" s="48">
        <f>IF(BN6="-",NA(),BN6)</f>
        <v>16</v>
      </c>
      <c r="BP11" s="48">
        <f>IF(BO6="-",NA(),BO6)</f>
        <v>14.15</v>
      </c>
      <c r="BQ11" s="48">
        <f>IF(BP6="-",NA(),BP6)</f>
        <v>16.72</v>
      </c>
      <c r="BW11" s="47" t="s">
        <v>23</v>
      </c>
      <c r="BX11" s="48">
        <f>IF(BW6="-",NA(),BW6)</f>
        <v>494.45</v>
      </c>
      <c r="BY11" s="48">
        <f>IF(BX6="-",NA(),BX6)</f>
        <v>404.2</v>
      </c>
      <c r="BZ11" s="48">
        <f>IF(BY6="-",NA(),BY6)</f>
        <v>468.31</v>
      </c>
      <c r="CA11" s="48">
        <f>IF(BZ6="-",NA(),BZ6)</f>
        <v>469.36</v>
      </c>
      <c r="CB11" s="48">
        <f>IF(CA6="-",NA(),CA6)</f>
        <v>425.64</v>
      </c>
      <c r="CH11" s="47" t="s">
        <v>23</v>
      </c>
      <c r="CI11" s="48">
        <f>IF(CH6="-",NA(),CH6)</f>
        <v>5.75</v>
      </c>
      <c r="CJ11" s="48">
        <f>IF(CI6="-",NA(),CI6)</f>
        <v>6.67</v>
      </c>
      <c r="CK11" s="48">
        <f>IF(CJ6="-",NA(),CJ6)</f>
        <v>7.77</v>
      </c>
      <c r="CL11" s="48">
        <f>IF(CK6="-",NA(),CK6)</f>
        <v>6.67</v>
      </c>
      <c r="CM11" s="48">
        <f>IF(CL6="-",NA(),CL6)</f>
        <v>7.12</v>
      </c>
      <c r="CS11" s="47" t="s">
        <v>23</v>
      </c>
      <c r="CT11" s="48">
        <f>IF(CS6="-",NA(),CS6)</f>
        <v>5.67</v>
      </c>
      <c r="CU11" s="48">
        <f>IF(CT6="-",NA(),CT6)</f>
        <v>5.67</v>
      </c>
      <c r="CV11" s="48">
        <f>IF(CU6="-",NA(),CU6)</f>
        <v>5.67</v>
      </c>
      <c r="CW11" s="48">
        <f>IF(CV6="-",NA(),CV6)</f>
        <v>5.67</v>
      </c>
      <c r="CX11" s="48">
        <f>IF(CW6="-",NA(),CW6)</f>
        <v>5.83</v>
      </c>
      <c r="DD11" s="47" t="s">
        <v>23</v>
      </c>
      <c r="DE11" s="48">
        <f>IF(DD6="-",NA(),DD6)</f>
        <v>33.58</v>
      </c>
      <c r="DF11" s="48">
        <f>IF(DE6="-",NA(),DE6)</f>
        <v>35.75</v>
      </c>
      <c r="DG11" s="48">
        <f>IF(DF6="-",NA(),DF6)</f>
        <v>37.93</v>
      </c>
      <c r="DH11" s="48">
        <f>IF(DG6="-",NA(),DG6)</f>
        <v>40.1</v>
      </c>
      <c r="DI11" s="48">
        <f>IF(DH6="-",NA(),DH6)</f>
        <v>42.28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110.79</v>
      </c>
      <c r="V12" s="48">
        <f>IF(Z6="-",NA(),Z6)</f>
        <v>108.76</v>
      </c>
      <c r="W12" s="48">
        <f>IF(AA6="-",NA(),AA6)</f>
        <v>110.19</v>
      </c>
      <c r="X12" s="48">
        <f>IF(AB6="-",NA(),AB6)</f>
        <v>113.73</v>
      </c>
      <c r="Y12" s="48">
        <f>IF(AC6="-",NA(),AC6)</f>
        <v>115.42</v>
      </c>
      <c r="AE12" s="47" t="s">
        <v>24</v>
      </c>
      <c r="AF12" s="48">
        <f>IF(AJ6="-",NA(),AJ6)</f>
        <v>121.15</v>
      </c>
      <c r="AG12" s="48">
        <f t="shared" ref="AG12:AJ12" si="10">IF(AK6="-",NA(),AK6)</f>
        <v>125.8</v>
      </c>
      <c r="AH12" s="48">
        <f t="shared" si="10"/>
        <v>132.55000000000001</v>
      </c>
      <c r="AI12" s="48">
        <f t="shared" si="10"/>
        <v>134.69</v>
      </c>
      <c r="AJ12" s="48">
        <f t="shared" si="10"/>
        <v>133.63999999999999</v>
      </c>
      <c r="AP12" s="47" t="s">
        <v>24</v>
      </c>
      <c r="AQ12" s="48">
        <f>IF(AU6="-",NA(),AU6)</f>
        <v>868.31</v>
      </c>
      <c r="AR12" s="48">
        <f t="shared" ref="AR12:AU12" si="11">IF(AV6="-",NA(),AV6)</f>
        <v>732.52</v>
      </c>
      <c r="AS12" s="48">
        <f t="shared" si="11"/>
        <v>819.73</v>
      </c>
      <c r="AT12" s="48">
        <f t="shared" si="11"/>
        <v>834.05</v>
      </c>
      <c r="AU12" s="48">
        <f t="shared" si="11"/>
        <v>1011.55</v>
      </c>
      <c r="BA12" s="47" t="s">
        <v>24</v>
      </c>
      <c r="BB12" s="48">
        <f>IF(BF6="-",NA(),BF6)</f>
        <v>504.81</v>
      </c>
      <c r="BC12" s="48">
        <f t="shared" ref="BC12:BF12" si="12">IF(BG6="-",NA(),BG6)</f>
        <v>498.01</v>
      </c>
      <c r="BD12" s="48">
        <f t="shared" si="12"/>
        <v>490.39</v>
      </c>
      <c r="BE12" s="48">
        <f t="shared" si="12"/>
        <v>475.44</v>
      </c>
      <c r="BF12" s="48">
        <f t="shared" si="12"/>
        <v>413.6</v>
      </c>
      <c r="BL12" s="47" t="s">
        <v>24</v>
      </c>
      <c r="BM12" s="48">
        <f>IF(BQ6="-",NA(),BQ6)</f>
        <v>94.91</v>
      </c>
      <c r="BN12" s="48">
        <f t="shared" ref="BN12:BQ12" si="13">IF(BR6="-",NA(),BR6)</f>
        <v>90.22</v>
      </c>
      <c r="BO12" s="48">
        <f t="shared" si="13"/>
        <v>90.8</v>
      </c>
      <c r="BP12" s="48">
        <f t="shared" si="13"/>
        <v>93.49</v>
      </c>
      <c r="BQ12" s="48">
        <f t="shared" si="13"/>
        <v>94.77</v>
      </c>
      <c r="BW12" s="47" t="s">
        <v>24</v>
      </c>
      <c r="BX12" s="48">
        <f>IF(CB6="-",NA(),CB6)</f>
        <v>47.36</v>
      </c>
      <c r="BY12" s="48">
        <f t="shared" ref="BY12:CB12" si="14">IF(CC6="-",NA(),CC6)</f>
        <v>49.94</v>
      </c>
      <c r="BZ12" s="48">
        <f t="shared" si="14"/>
        <v>50.56</v>
      </c>
      <c r="CA12" s="48">
        <f t="shared" si="14"/>
        <v>49.4</v>
      </c>
      <c r="CB12" s="48">
        <f t="shared" si="14"/>
        <v>49.51</v>
      </c>
      <c r="CH12" s="47" t="s">
        <v>24</v>
      </c>
      <c r="CI12" s="48">
        <f>IF(CM6="-",NA(),CM6)</f>
        <v>35.22</v>
      </c>
      <c r="CJ12" s="48">
        <f t="shared" ref="CJ12:CM12" si="15">IF(CN6="-",NA(),CN6)</f>
        <v>34.92</v>
      </c>
      <c r="CK12" s="48">
        <f t="shared" si="15"/>
        <v>34.19</v>
      </c>
      <c r="CL12" s="48">
        <f t="shared" si="15"/>
        <v>36.65</v>
      </c>
      <c r="CM12" s="48">
        <f t="shared" si="15"/>
        <v>33.29</v>
      </c>
      <c r="CS12" s="47" t="s">
        <v>24</v>
      </c>
      <c r="CT12" s="48">
        <f>IF(CX6="-",NA(),CX6)</f>
        <v>51.42</v>
      </c>
      <c r="CU12" s="48">
        <f t="shared" ref="CU12:CX12" si="16">IF(CY6="-",NA(),CY6)</f>
        <v>50.9</v>
      </c>
      <c r="CV12" s="48">
        <f t="shared" si="16"/>
        <v>49.05</v>
      </c>
      <c r="CW12" s="48">
        <f t="shared" si="16"/>
        <v>50.94</v>
      </c>
      <c r="CX12" s="48">
        <f t="shared" si="16"/>
        <v>49.76</v>
      </c>
      <c r="DD12" s="47" t="s">
        <v>24</v>
      </c>
      <c r="DE12" s="48">
        <f>IF(DI6="-",NA(),DI6)</f>
        <v>53.49</v>
      </c>
      <c r="DF12" s="48">
        <f t="shared" ref="DF12:DI12" si="17">IF(DJ6="-",NA(),DJ6)</f>
        <v>54.3</v>
      </c>
      <c r="DG12" s="48">
        <f t="shared" si="17"/>
        <v>55.32</v>
      </c>
      <c r="DH12" s="48">
        <f t="shared" si="17"/>
        <v>55.08</v>
      </c>
      <c r="DI12" s="48">
        <f t="shared" si="17"/>
        <v>56.95</v>
      </c>
      <c r="DO12" s="47" t="s">
        <v>24</v>
      </c>
      <c r="DP12" s="48">
        <f>IF(DT6="-",NA(),DT6)</f>
        <v>3.28</v>
      </c>
      <c r="DQ12" s="48">
        <f t="shared" ref="DQ12:DT12" si="18">IF(DU6="-",NA(),DU6)</f>
        <v>4.66</v>
      </c>
      <c r="DR12" s="48">
        <f t="shared" si="18"/>
        <v>7.35</v>
      </c>
      <c r="DS12" s="48">
        <f t="shared" si="18"/>
        <v>7.6</v>
      </c>
      <c r="DT12" s="48">
        <f t="shared" si="18"/>
        <v>7.9</v>
      </c>
      <c r="DZ12" s="47" t="s">
        <v>24</v>
      </c>
      <c r="EA12" s="48">
        <f>IF(EE6="-",NA(),EE6)</f>
        <v>0.02</v>
      </c>
      <c r="EB12" s="48">
        <f t="shared" ref="EB12:EE12" si="19">IF(EF6="-",NA(),EF6)</f>
        <v>0.06</v>
      </c>
      <c r="EC12" s="48">
        <f t="shared" si="19"/>
        <v>0.09</v>
      </c>
      <c r="ED12" s="48">
        <f t="shared" si="19"/>
        <v>0.4</v>
      </c>
      <c r="EE12" s="48">
        <f t="shared" si="19"/>
        <v>0.14000000000000001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2024-01-26T02:22:34Z</cp:lastPrinted>
  <dcterms:created xsi:type="dcterms:W3CDTF">2023-12-05T01:31:09Z</dcterms:created>
  <dcterms:modified xsi:type="dcterms:W3CDTF">2024-01-29T11:51:04Z</dcterms:modified>
  <cp:category/>
</cp:coreProperties>
</file>