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92.168.80.40\総務課\猪狩文書\003 各種財政・経営計画・料金改定\01_経営比較分析表\R5_経営分析表\03_回答\"/>
    </mc:Choice>
  </mc:AlternateContent>
  <xr:revisionPtr revIDLastSave="0" documentId="13_ncr:1_{B81E2572-BB4A-4375-977D-2744BD29D7D0}" xr6:coauthVersionLast="47" xr6:coauthVersionMax="47" xr10:uidLastSave="{00000000-0000-0000-0000-000000000000}"/>
  <workbookProtection workbookAlgorithmName="SHA-512" workbookHashValue="cVVQ462RF4DpGRJ4M+HRzbep4bTbjksno9H0Nb6eiWoLnGPS01aaTLcm7nRyUky8hLOuqeBZj6+oGDPR0dSNew==" workbookSaltValue="GYw0vuZ/RMh+cyKPzD91lQ==" workbookSpinCount="100000" lockStructure="1"/>
  <bookViews>
    <workbookView xWindow="20760" yWindow="255" windowWidth="27720" windowHeight="125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AD8" i="4"/>
  <c r="B8" i="4"/>
</calcChain>
</file>

<file path=xl/sharedStrings.xml><?xml version="1.0" encoding="utf-8"?>
<sst xmlns="http://schemas.openxmlformats.org/spreadsheetml/2006/main" count="231" uniqueCount="113">
  <si>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</si>
  <si>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</si>
  <si>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</si>
  <si>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</si>
  <si>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</si>
  <si>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</si>
  <si>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</si>
  <si>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</si>
  <si>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</si>
  <si>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</si>
  <si>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</si>
  <si>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</si>
  <si>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</si>
  <si>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</si>
  <si>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</si>
  <si>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</si>
  <si>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</si>
  <si>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</si>
  <si>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</si>
  <si>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</si>
  <si>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</si>
  <si>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</si>
  <si>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</si>
  <si>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</si>
  <si>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</si>
  <si>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</si>
  <si>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</si>
  <si>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</si>
  <si>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</si>
  <si>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</si>
  <si>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</si>
  <si>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</si>
  <si>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</si>
  <si>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</si>
  <si>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</si>
  <si>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</si>
  <si>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</si>
  <si>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</si>
  <si>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</si>
  <si>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</si>
  <si>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</si>
  <si>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</si>
  <si>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</si>
  <si>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</si>
  <si>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</si>
  <si>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</si>
  <si>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</si>
  <si>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</si>
  <si>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</si>
  <si>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</si>
  <si>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</si>
  <si>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</si>
  <si>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</si>
  <si>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</si>
  <si>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</si>
  <si>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</si>
  <si>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</si>
  <si>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</si>
  <si>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</si>
  <si>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</si>
  <si>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</si>
  <si>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</si>
  <si>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</si>
  <si>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</si>
  <si>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</si>
  <si>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</si>
  <si>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</si>
  <si>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</si>
  <si>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</si>
  <si>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</si>
  <si>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</si>
  <si>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</si>
  <si>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</si>
  <si>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</si>
  <si>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</si>
  <si>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</si>
  <si>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</si>
  <si>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</si>
  <si>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</si>
  <si>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</si>
  <si>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</si>
  <si>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</si>
  <si>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</si>
  <si>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</si>
  <si>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</si>
  <si>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</si>
  <si>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</si>
  <si>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</si>
  <si>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</si>
  <si>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</si>
  <si>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</si>
  <si>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</si>
  <si>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</si>
  <si>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双葉地方水道企業団</t>
  </si>
  <si>
    <t>法適用</t>
  </si>
  <si>
    <t>水道事業</t>
  </si>
  <si>
    <t>末端給水事業</t>
  </si>
  <si>
    <t>A7</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</si>
  <si>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</si>
  <si>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</si>
  <si>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</si>
  <si>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</si>
  <si>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</si>
  <si>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</si>
  <si>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</si>
  <si>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</si>
  <si>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</si>
  <si>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</si>
  <si>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</si>
  <si>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</si>
  <si>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東日本大震災並びに原発事故により、給水区域の大部分が政府避難指示区域となったことから、給水収益が大幅減少となっている。給水収益は年々増加傾向ではあるが、各指標とも震災前の水準には回復していない状況である。このことから、健全で効率的な経営が出来るよう給水収益の早期改善による収益確保が課題である。
　老朽管更新は引き続き災害復旧や復興事業に合わせ効率的に更新を実施する必要がある。
　また、老朽化施設更新や政府避難指示区域内にある未稼働施設の取扱いについては、今後の政府避難指示区域再編の動向や経営の健全性も踏まえ、施設の効率的な運用について見直す必要がある。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経営戦略の策定については、平成28年度に策定済であり、今後改定を予定している。</t>
    <rPh sb="309" eb="311">
      <t>コンゴ</t>
    </rPh>
    <rPh sb="311" eb="313">
      <t>カイテイ</t>
    </rPh>
    <rPh sb="314" eb="316">
      <t>ヨテイ</t>
    </rPh>
    <phoneticPr fontId="4"/>
  </si>
  <si>
    <t>　新しい施設が比較的多いため、①有形固定資産減価償却率、②管路経年化率は類似団体平均値を下回る結果となっているが、どちらも平成28年度以降増加傾向であり、今後も増加が見込まれる。
　③管路更新率については、災害復旧や復興事業に合わせ効率的に管路を更新しているが、令和4年度は事業の繰越が発生したことから類似団体平均値を下回る結果となった。今後も管路経年化率が増加することを踏まえ、計画的な更新が必要である。</t>
    <rPh sb="1" eb="2">
      <t>アタラ</t>
    </rPh>
    <rPh sb="4" eb="6">
      <t>シセツ</t>
    </rPh>
    <rPh sb="7" eb="10">
      <t>ヒカクテキ</t>
    </rPh>
    <rPh sb="10" eb="11">
      <t>オオ</t>
    </rPh>
    <rPh sb="16" eb="18">
      <t>ユウケイ</t>
    </rPh>
    <rPh sb="18" eb="20">
      <t>コテイ</t>
    </rPh>
    <rPh sb="20" eb="22">
      <t>シサン</t>
    </rPh>
    <rPh sb="22" eb="24">
      <t>ゲンカ</t>
    </rPh>
    <rPh sb="24" eb="26">
      <t>ショウキャク</t>
    </rPh>
    <rPh sb="26" eb="27">
      <t>リツ</t>
    </rPh>
    <rPh sb="29" eb="31">
      <t>カンロ</t>
    </rPh>
    <rPh sb="31" eb="34">
      <t>ケイネンカ</t>
    </rPh>
    <rPh sb="34" eb="35">
      <t>リツ</t>
    </rPh>
    <rPh sb="36" eb="38">
      <t>ルイジ</t>
    </rPh>
    <rPh sb="38" eb="40">
      <t>ダンタイ</t>
    </rPh>
    <rPh sb="40" eb="43">
      <t>ヘイキンチ</t>
    </rPh>
    <rPh sb="44" eb="46">
      <t>シタマワ</t>
    </rPh>
    <rPh sb="47" eb="49">
      <t>ケッカ</t>
    </rPh>
    <rPh sb="61" eb="63">
      <t>ヘイセイ</t>
    </rPh>
    <rPh sb="65" eb="67">
      <t>ネンド</t>
    </rPh>
    <rPh sb="67" eb="69">
      <t>イコウ</t>
    </rPh>
    <rPh sb="69" eb="71">
      <t>ゾウカ</t>
    </rPh>
    <rPh sb="71" eb="73">
      <t>ケイコウ</t>
    </rPh>
    <rPh sb="77" eb="79">
      <t>コンゴ</t>
    </rPh>
    <rPh sb="80" eb="82">
      <t>ゾウカ</t>
    </rPh>
    <rPh sb="83" eb="85">
      <t>ミコ</t>
    </rPh>
    <rPh sb="92" eb="94">
      <t>カンロ</t>
    </rPh>
    <rPh sb="94" eb="97">
      <t>コウシンリツ</t>
    </rPh>
    <rPh sb="103" eb="107">
      <t>サイガイフッキュウ</t>
    </rPh>
    <rPh sb="108" eb="112">
      <t>フッコウジギョウ</t>
    </rPh>
    <rPh sb="113" eb="114">
      <t>ア</t>
    </rPh>
    <rPh sb="116" eb="119">
      <t>コウリツテキ</t>
    </rPh>
    <rPh sb="120" eb="122">
      <t>カンロ</t>
    </rPh>
    <rPh sb="123" eb="125">
      <t>コウシン</t>
    </rPh>
    <rPh sb="131" eb="133">
      <t>レイワ</t>
    </rPh>
    <rPh sb="134" eb="136">
      <t>ネンド</t>
    </rPh>
    <rPh sb="137" eb="139">
      <t>ジギョウ</t>
    </rPh>
    <rPh sb="140" eb="142">
      <t>クリコシ</t>
    </rPh>
    <rPh sb="143" eb="145">
      <t>ハッセイ</t>
    </rPh>
    <rPh sb="151" eb="155">
      <t>ルイジダンタイ</t>
    </rPh>
    <rPh sb="155" eb="158">
      <t>ヘイキンチ</t>
    </rPh>
    <rPh sb="159" eb="161">
      <t>シタマワ</t>
    </rPh>
    <rPh sb="162" eb="164">
      <t>ケッカ</t>
    </rPh>
    <rPh sb="169" eb="171">
      <t>コンゴ</t>
    </rPh>
    <rPh sb="172" eb="174">
      <t>カンロ</t>
    </rPh>
    <rPh sb="174" eb="178">
      <t>ケイネンカリツ</t>
    </rPh>
    <rPh sb="179" eb="181">
      <t>ゾウカ</t>
    </rPh>
    <rPh sb="186" eb="187">
      <t>フ</t>
    </rPh>
    <rPh sb="190" eb="193">
      <t>ケイカクテキ</t>
    </rPh>
    <rPh sb="194" eb="196">
      <t>コウシン</t>
    </rPh>
    <rPh sb="197" eb="199">
      <t>ヒツヨウ</t>
    </rPh>
    <phoneticPr fontId="4"/>
  </si>
  <si>
    <t>　平成23年3月11日の東日本大震災並びに原発事故により、給水区域の大部分が政府避難指示区域となったことから、住民避難や企業撤退に伴い給水収益が大幅減少となっている。平成23年度以降は、避難指示区域の区域再編や一部避難指示の解除等に伴う住民帰還等により、給水収益は少しずつ増加傾向となっている。
　①経常収支比率は100％を下回り、経常損失が生じている。
　②累積欠損金比率は前年から増加している。
　③流動比率は毎年100％を大きく上回っており、支払能力は十分備えているが、給水収益が改善されない場合は減少することが見込まれる。
　④企業債残高対給水収益比率は、給水収益に対する企業債残高の割合で、給水収益が徐々に増え定期償還をしていることから減少してきている。
　⑤料金回収率は100％を大きく下回り給水に係る費用を給水収益で賄えていない状況である。
　⑥給水原価は平均値を大きく上回っており、他団体と比べ水づくりに多くの費用がかかっている。
　⑦施設利用率は増加傾向だが、⑧有収率は減少していることから、災害復旧作業に伴う管洗浄等の無効水量が通水区域拡張により増加していることに起因していると考えられる。このため、類似団体平均値を大幅に下回る結果となっている。
　このことから、震災による災害復旧並びに復興事業を推進しながら、健全で効率的な経営が出来るよう、給水収益の増加などの経営改善に向けた取組が重要課題となっている。</t>
    <rPh sb="1" eb="3">
      <t>ヘイセイ</t>
    </rPh>
    <rPh sb="5" eb="6">
      <t>ネン</t>
    </rPh>
    <rPh sb="7" eb="8">
      <t>ガツ</t>
    </rPh>
    <rPh sb="10" eb="11">
      <t>ニチ</t>
    </rPh>
    <rPh sb="12" eb="15">
      <t>ヒガシニホン</t>
    </rPh>
    <rPh sb="15" eb="18">
      <t>ダイシンサイ</t>
    </rPh>
    <rPh sb="18" eb="19">
      <t>ナラ</t>
    </rPh>
    <rPh sb="21" eb="23">
      <t>ゲンパツ</t>
    </rPh>
    <rPh sb="23" eb="25">
      <t>ジコ</t>
    </rPh>
    <rPh sb="29" eb="31">
      <t>キュウスイ</t>
    </rPh>
    <rPh sb="31" eb="33">
      <t>クイキ</t>
    </rPh>
    <rPh sb="34" eb="37">
      <t>ダイブブン</t>
    </rPh>
    <rPh sb="38" eb="40">
      <t>セイフ</t>
    </rPh>
    <rPh sb="40" eb="46">
      <t>ヒナンシジクイキ</t>
    </rPh>
    <rPh sb="55" eb="57">
      <t>ジュウミン</t>
    </rPh>
    <rPh sb="57" eb="59">
      <t>ヒナン</t>
    </rPh>
    <rPh sb="60" eb="64">
      <t>キギョウテッタイ</t>
    </rPh>
    <rPh sb="65" eb="66">
      <t>トモナ</t>
    </rPh>
    <rPh sb="67" eb="69">
      <t>キュウスイ</t>
    </rPh>
    <rPh sb="69" eb="71">
      <t>シュウエキ</t>
    </rPh>
    <rPh sb="72" eb="74">
      <t>オオハバ</t>
    </rPh>
    <rPh sb="74" eb="76">
      <t>ゲンショウ</t>
    </rPh>
    <rPh sb="83" eb="85">
      <t>ヘイセイ</t>
    </rPh>
    <rPh sb="87" eb="89">
      <t>ネンド</t>
    </rPh>
    <rPh sb="89" eb="91">
      <t>イコウ</t>
    </rPh>
    <rPh sb="93" eb="97">
      <t>ヒナンシジ</t>
    </rPh>
    <rPh sb="97" eb="99">
      <t>クイキ</t>
    </rPh>
    <rPh sb="100" eb="102">
      <t>クイキ</t>
    </rPh>
    <rPh sb="102" eb="104">
      <t>サイヘン</t>
    </rPh>
    <rPh sb="105" eb="107">
      <t>イチブ</t>
    </rPh>
    <rPh sb="107" eb="111">
      <t>ヒナンシジ</t>
    </rPh>
    <rPh sb="112" eb="114">
      <t>カイジョ</t>
    </rPh>
    <rPh sb="114" eb="115">
      <t>トウ</t>
    </rPh>
    <rPh sb="116" eb="117">
      <t>トモナ</t>
    </rPh>
    <rPh sb="118" eb="120">
      <t>ジュウミン</t>
    </rPh>
    <rPh sb="120" eb="122">
      <t>キカン</t>
    </rPh>
    <rPh sb="122" eb="123">
      <t>トウ</t>
    </rPh>
    <rPh sb="127" eb="131">
      <t>キュウスイシュウエキ</t>
    </rPh>
    <rPh sb="132" eb="133">
      <t>スコ</t>
    </rPh>
    <rPh sb="136" eb="138">
      <t>ゾウカ</t>
    </rPh>
    <rPh sb="138" eb="140">
      <t>ケイコウ</t>
    </rPh>
    <rPh sb="150" eb="154">
      <t>ケイジョウシュウシ</t>
    </rPh>
    <rPh sb="154" eb="156">
      <t>ヒリツ</t>
    </rPh>
    <rPh sb="162" eb="164">
      <t>シタマワ</t>
    </rPh>
    <rPh sb="166" eb="170">
      <t>ケイジョウソンシツ</t>
    </rPh>
    <rPh sb="171" eb="172">
      <t>ショウ</t>
    </rPh>
    <rPh sb="180" eb="182">
      <t>ルイセキ</t>
    </rPh>
    <rPh sb="182" eb="184">
      <t>ケッソン</t>
    </rPh>
    <rPh sb="184" eb="185">
      <t>キン</t>
    </rPh>
    <rPh sb="185" eb="187">
      <t>ヒリツ</t>
    </rPh>
    <rPh sb="188" eb="190">
      <t>ゼンネン</t>
    </rPh>
    <rPh sb="192" eb="194">
      <t>ゾウカ</t>
    </rPh>
    <rPh sb="268" eb="271">
      <t>キギョウサイ</t>
    </rPh>
    <rPh sb="271" eb="273">
      <t>ザンダカ</t>
    </rPh>
    <rPh sb="273" eb="274">
      <t>タイ</t>
    </rPh>
    <rPh sb="274" eb="278">
      <t>キュウスイシュウエキ</t>
    </rPh>
    <rPh sb="278" eb="280">
      <t>ヒリツ</t>
    </rPh>
    <rPh sb="282" eb="286">
      <t>キュウスイシュウエキ</t>
    </rPh>
    <rPh sb="287" eb="288">
      <t>タイ</t>
    </rPh>
    <rPh sb="290" eb="293">
      <t>キギョウサイ</t>
    </rPh>
    <rPh sb="293" eb="295">
      <t>ザンダカ</t>
    </rPh>
    <rPh sb="296" eb="298">
      <t>ワリアイ</t>
    </rPh>
    <rPh sb="300" eb="302">
      <t>キュウスイ</t>
    </rPh>
    <rPh sb="302" eb="304">
      <t>シュウエキ</t>
    </rPh>
    <rPh sb="305" eb="307">
      <t>ジョジョ</t>
    </rPh>
    <rPh sb="308" eb="309">
      <t>フ</t>
    </rPh>
    <rPh sb="310" eb="312">
      <t>テイキ</t>
    </rPh>
    <rPh sb="312" eb="314">
      <t>ショウカン</t>
    </rPh>
    <rPh sb="323" eb="325">
      <t>ゲンショウ</t>
    </rPh>
    <rPh sb="335" eb="337">
      <t>リョウキン</t>
    </rPh>
    <rPh sb="337" eb="340">
      <t>カイシュウリツ</t>
    </rPh>
    <rPh sb="346" eb="347">
      <t>オオ</t>
    </rPh>
    <rPh sb="349" eb="351">
      <t>シタマワ</t>
    </rPh>
    <rPh sb="352" eb="354">
      <t>キュウスイ</t>
    </rPh>
    <rPh sb="355" eb="356">
      <t>カカ</t>
    </rPh>
    <rPh sb="357" eb="359">
      <t>ヒヨウ</t>
    </rPh>
    <rPh sb="360" eb="364">
      <t>キュウスイシュウエキ</t>
    </rPh>
    <rPh sb="365" eb="366">
      <t>マカナ</t>
    </rPh>
    <rPh sb="371" eb="373">
      <t>ジョウキョウ</t>
    </rPh>
    <rPh sb="380" eb="382">
      <t>キュウスイ</t>
    </rPh>
    <rPh sb="382" eb="384">
      <t>ゲンカ</t>
    </rPh>
    <rPh sb="385" eb="388">
      <t>ヘイキンチ</t>
    </rPh>
    <rPh sb="389" eb="390">
      <t>オオ</t>
    </rPh>
    <rPh sb="392" eb="394">
      <t>ウワマワ</t>
    </rPh>
    <rPh sb="399" eb="400">
      <t>ホカ</t>
    </rPh>
    <rPh sb="400" eb="402">
      <t>ダンタイ</t>
    </rPh>
    <rPh sb="403" eb="404">
      <t>クラ</t>
    </rPh>
    <rPh sb="405" eb="406">
      <t>ミズ</t>
    </rPh>
    <rPh sb="410" eb="411">
      <t>オオ</t>
    </rPh>
    <rPh sb="413" eb="415">
      <t>ヒヨウ</t>
    </rPh>
    <rPh sb="426" eb="428">
      <t>シセツ</t>
    </rPh>
    <rPh sb="428" eb="431">
      <t>リヨウリツ</t>
    </rPh>
    <rPh sb="432" eb="434">
      <t>ゾウカ</t>
    </rPh>
    <rPh sb="434" eb="436">
      <t>ケイコウ</t>
    </rPh>
    <rPh sb="440" eb="443">
      <t>ユウシュウリツ</t>
    </rPh>
    <rPh sb="444" eb="446">
      <t>ゲンショウ</t>
    </rPh>
    <rPh sb="455" eb="457">
      <t>サイガイ</t>
    </rPh>
    <rPh sb="457" eb="459">
      <t>フッキュウ</t>
    </rPh>
    <rPh sb="459" eb="461">
      <t>サギョウ</t>
    </rPh>
    <rPh sb="462" eb="463">
      <t>トモナ</t>
    </rPh>
    <rPh sb="464" eb="467">
      <t>カンセンジョウ</t>
    </rPh>
    <rPh sb="467" eb="468">
      <t>トウ</t>
    </rPh>
    <rPh sb="469" eb="471">
      <t>ムコウ</t>
    </rPh>
    <rPh sb="471" eb="473">
      <t>スイリョウ</t>
    </rPh>
    <rPh sb="474" eb="476">
      <t>ツウスイ</t>
    </rPh>
    <rPh sb="476" eb="478">
      <t>クイキ</t>
    </rPh>
    <rPh sb="478" eb="480">
      <t>カクチョウ</t>
    </rPh>
    <rPh sb="483" eb="485">
      <t>ゾウカ</t>
    </rPh>
    <rPh sb="492" eb="494">
      <t>キイン</t>
    </rPh>
    <rPh sb="499" eb="500">
      <t>カンガ</t>
    </rPh>
    <rPh sb="542" eb="544">
      <t>シンサイ</t>
    </rPh>
    <rPh sb="547" eb="549">
      <t>サイガイ</t>
    </rPh>
    <rPh sb="549" eb="551">
      <t>フッキュウ</t>
    </rPh>
    <rPh sb="551" eb="552">
      <t>ナラ</t>
    </rPh>
    <rPh sb="554" eb="558">
      <t>フッコウジギョウ</t>
    </rPh>
    <rPh sb="559" eb="561">
      <t>スイシン</t>
    </rPh>
    <rPh sb="566" eb="568">
      <t>ケンゼン</t>
    </rPh>
    <rPh sb="569" eb="572">
      <t>コウリツテキ</t>
    </rPh>
    <rPh sb="573" eb="575">
      <t>ケイエイ</t>
    </rPh>
    <rPh sb="576" eb="578">
      <t>デキ</t>
    </rPh>
    <rPh sb="582" eb="586">
      <t>キュウスイシュウエキ</t>
    </rPh>
    <rPh sb="587" eb="589">
      <t>ゾウカ</t>
    </rPh>
    <rPh sb="592" eb="596">
      <t>ケイエイカイゼン</t>
    </rPh>
    <rPh sb="597" eb="598">
      <t>ム</t>
    </rPh>
    <rPh sb="600" eb="602">
      <t>トリクミ</t>
    </rPh>
    <rPh sb="603" eb="605">
      <t>ジュウヨウ</t>
    </rPh>
    <rPh sb="605" eb="607">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</si>
</sst>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1.07</c:v>
                </c:pt>
                <c:pt idx="1">
                  <c:v>0.63</c:v>
                </c:pt>
                <c:pt idx="2">
                  <c:v>0.42</c:v>
                </c:pt>
                <c:pt idx="3">
                  <c:v>1.03</c:v>
                </c:pt>
                <c:pt idx="4">
                  <c:v>0.37</c:v>
                </c:pt>
              </c:numCache>
            </c:numRef>
          </c:val>
          <c:extLst>
            <c:ext xmlns:c16="http://schemas.microsoft.com/office/drawing/2014/chart" uri="{C3380CC4-5D6E-409C-BE32-E72D297353CC}">
              <c16:uniqueId val="{00000000-25D0-4A3D-AEA9-2C847801DE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0.42</c:v>
                </c:pt>
                <c:pt idx="2">
                  <c:v>0.44</c:v>
                </c:pt>
                <c:pt idx="3">
                  <c:v>0.5</c:v>
                </c:pt>
                <c:pt idx="4">
                  <c:v>0.4</c:v>
                </c:pt>
              </c:numCache>
            </c:numRef>
          </c:val>
          <c:smooth val="0"/>
          <c:extLst>
            <c:ext xmlns:c16="http://schemas.microsoft.com/office/drawing/2014/chart" uri="{C3380CC4-5D6E-409C-BE32-E72D297353CC}">
              <c16:uniqueId val="{00000001-25D0-4A3D-AEA9-2C847801DE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30.34</c:v>
                </c:pt>
                <c:pt idx="1">
                  <c:v>31.91</c:v>
                </c:pt>
                <c:pt idx="2">
                  <c:v>33.630000000000003</c:v>
                </c:pt>
                <c:pt idx="3">
                  <c:v>35.89</c:v>
                </c:pt>
                <c:pt idx="4">
                  <c:v>37.44</c:v>
                </c:pt>
              </c:numCache>
            </c:numRef>
          </c:val>
          <c:extLst>
            <c:ext xmlns:c16="http://schemas.microsoft.com/office/drawing/2014/chart" uri="{C3380CC4-5D6E-409C-BE32-E72D297353CC}">
              <c16:uniqueId val="{00000000-7723-489A-8478-FFD01ED6A34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54.05</c:v>
                </c:pt>
                <c:pt idx="2">
                  <c:v>54.43</c:v>
                </c:pt>
                <c:pt idx="3">
                  <c:v>53.87</c:v>
                </c:pt>
                <c:pt idx="4">
                  <c:v>54.49</c:v>
                </c:pt>
              </c:numCache>
            </c:numRef>
          </c:val>
          <c:smooth val="0"/>
          <c:extLst>
            <c:ext xmlns:c16="http://schemas.microsoft.com/office/drawing/2014/chart" uri="{C3380CC4-5D6E-409C-BE32-E72D297353CC}">
              <c16:uniqueId val="{00000001-7723-489A-8478-FFD01ED6A34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48.95</c:v>
                </c:pt>
                <c:pt idx="1">
                  <c:v>50.35</c:v>
                </c:pt>
                <c:pt idx="2">
                  <c:v>51.9</c:v>
                </c:pt>
                <c:pt idx="3">
                  <c:v>46.71</c:v>
                </c:pt>
                <c:pt idx="4">
                  <c:v>45.92</c:v>
                </c:pt>
              </c:numCache>
            </c:numRef>
          </c:val>
          <c:extLst>
            <c:ext xmlns:c16="http://schemas.microsoft.com/office/drawing/2014/chart" uri="{C3380CC4-5D6E-409C-BE32-E72D297353CC}">
              <c16:uniqueId val="{00000000-9201-4819-9CEB-0C6B29C68D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9201-4819-9CEB-0C6B29C68D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99.83</c:v>
                </c:pt>
                <c:pt idx="1">
                  <c:v>87.56</c:v>
                </c:pt>
                <c:pt idx="2">
                  <c:v>99.79</c:v>
                </c:pt>
                <c:pt idx="3">
                  <c:v>90.72</c:v>
                </c:pt>
                <c:pt idx="4">
                  <c:v>86.62</c:v>
                </c:pt>
              </c:numCache>
            </c:numRef>
          </c:val>
          <c:extLst>
            <c:ext xmlns:c16="http://schemas.microsoft.com/office/drawing/2014/chart" uri="{C3380CC4-5D6E-409C-BE32-E72D297353CC}">
              <c16:uniqueId val="{00000000-8C0F-43C0-BD47-50C08FF898C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108.46</c:v>
                </c:pt>
                <c:pt idx="2">
                  <c:v>109.02</c:v>
                </c:pt>
                <c:pt idx="3">
                  <c:v>107.81</c:v>
                </c:pt>
                <c:pt idx="4">
                  <c:v>107.21</c:v>
                </c:pt>
              </c:numCache>
            </c:numRef>
          </c:val>
          <c:smooth val="0"/>
          <c:extLst>
            <c:ext xmlns:c16="http://schemas.microsoft.com/office/drawing/2014/chart" uri="{C3380CC4-5D6E-409C-BE32-E72D297353CC}">
              <c16:uniqueId val="{00000001-8C0F-43C0-BD47-50C08FF898C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44.44</c:v>
                </c:pt>
                <c:pt idx="1">
                  <c:v>45.71</c:v>
                </c:pt>
                <c:pt idx="2">
                  <c:v>47.21</c:v>
                </c:pt>
                <c:pt idx="3">
                  <c:v>45.6</c:v>
                </c:pt>
                <c:pt idx="4">
                  <c:v>47.55</c:v>
                </c:pt>
              </c:numCache>
            </c:numRef>
          </c:val>
          <c:extLst>
            <c:ext xmlns:c16="http://schemas.microsoft.com/office/drawing/2014/chart" uri="{C3380CC4-5D6E-409C-BE32-E72D297353CC}">
              <c16:uniqueId val="{00000000-E4C2-40FF-A82F-490BB310D9C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49.12</c:v>
                </c:pt>
                <c:pt idx="2">
                  <c:v>49.39</c:v>
                </c:pt>
                <c:pt idx="3">
                  <c:v>50.75</c:v>
                </c:pt>
                <c:pt idx="4">
                  <c:v>51.72</c:v>
                </c:pt>
              </c:numCache>
            </c:numRef>
          </c:val>
          <c:smooth val="0"/>
          <c:extLst>
            <c:ext xmlns:c16="http://schemas.microsoft.com/office/drawing/2014/chart" uri="{C3380CC4-5D6E-409C-BE32-E72D297353CC}">
              <c16:uniqueId val="{00000001-E4C2-40FF-A82F-490BB310D9C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9.42</c:v>
                </c:pt>
                <c:pt idx="1">
                  <c:v>12.55</c:v>
                </c:pt>
                <c:pt idx="2">
                  <c:v>14.62</c:v>
                </c:pt>
                <c:pt idx="3">
                  <c:v>17.37</c:v>
                </c:pt>
                <c:pt idx="4">
                  <c:v>18.87</c:v>
                </c:pt>
              </c:numCache>
            </c:numRef>
          </c:val>
          <c:extLst>
            <c:ext xmlns:c16="http://schemas.microsoft.com/office/drawing/2014/chart" uri="{C3380CC4-5D6E-409C-BE32-E72D297353CC}">
              <c16:uniqueId val="{00000000-5565-4CF5-B31E-1AD6274DEB5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16.760000000000002</c:v>
                </c:pt>
                <c:pt idx="2">
                  <c:v>18.57</c:v>
                </c:pt>
                <c:pt idx="3">
                  <c:v>21.14</c:v>
                </c:pt>
                <c:pt idx="4">
                  <c:v>22.12</c:v>
                </c:pt>
              </c:numCache>
            </c:numRef>
          </c:val>
          <c:smooth val="0"/>
          <c:extLst>
            <c:ext xmlns:c16="http://schemas.microsoft.com/office/drawing/2014/chart" uri="{C3380CC4-5D6E-409C-BE32-E72D297353CC}">
              <c16:uniqueId val="{00000001-5565-4CF5-B31E-1AD6274DEB5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522.35</c:v>
                </c:pt>
                <c:pt idx="1">
                  <c:v>440.26</c:v>
                </c:pt>
                <c:pt idx="2">
                  <c:v>279.83</c:v>
                </c:pt>
                <c:pt idx="3">
                  <c:v>219.23</c:v>
                </c:pt>
                <c:pt idx="4">
                  <c:v>263.56</c:v>
                </c:pt>
              </c:numCache>
            </c:numRef>
          </c:val>
          <c:extLst>
            <c:ext xmlns:c16="http://schemas.microsoft.com/office/drawing/2014/chart" uri="{C3380CC4-5D6E-409C-BE32-E72D297353CC}">
              <c16:uniqueId val="{00000000-BE90-420C-BA64-12365BC5929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11.94</c:v>
                </c:pt>
                <c:pt idx="2">
                  <c:v>11</c:v>
                </c:pt>
                <c:pt idx="3">
                  <c:v>8.86</c:v>
                </c:pt>
                <c:pt idx="4">
                  <c:v>7.65</c:v>
                </c:pt>
              </c:numCache>
            </c:numRef>
          </c:val>
          <c:smooth val="0"/>
          <c:extLst>
            <c:ext xmlns:c16="http://schemas.microsoft.com/office/drawing/2014/chart" uri="{C3380CC4-5D6E-409C-BE32-E72D297353CC}">
              <c16:uniqueId val="{00000001-BE90-420C-BA64-12365BC5929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577.74</c:v>
                </c:pt>
                <c:pt idx="1">
                  <c:v>539.16999999999996</c:v>
                </c:pt>
                <c:pt idx="2">
                  <c:v>1015.52</c:v>
                </c:pt>
                <c:pt idx="3">
                  <c:v>947.81</c:v>
                </c:pt>
                <c:pt idx="4">
                  <c:v>1013.55</c:v>
                </c:pt>
              </c:numCache>
            </c:numRef>
          </c:val>
          <c:extLst>
            <c:ext xmlns:c16="http://schemas.microsoft.com/office/drawing/2014/chart" uri="{C3380CC4-5D6E-409C-BE32-E72D297353CC}">
              <c16:uniqueId val="{00000000-BDAA-402D-987F-F3ABD0BB7DB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362.93</c:v>
                </c:pt>
                <c:pt idx="2">
                  <c:v>371.81</c:v>
                </c:pt>
                <c:pt idx="3">
                  <c:v>384.23</c:v>
                </c:pt>
                <c:pt idx="4">
                  <c:v>364.3</c:v>
                </c:pt>
              </c:numCache>
            </c:numRef>
          </c:val>
          <c:smooth val="0"/>
          <c:extLst>
            <c:ext xmlns:c16="http://schemas.microsoft.com/office/drawing/2014/chart" uri="{C3380CC4-5D6E-409C-BE32-E72D297353CC}">
              <c16:uniqueId val="{00000001-BDAA-402D-987F-F3ABD0BB7DB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1045.05</c:v>
                </c:pt>
                <c:pt idx="1">
                  <c:v>952.64</c:v>
                </c:pt>
                <c:pt idx="2">
                  <c:v>797.78</c:v>
                </c:pt>
                <c:pt idx="3">
                  <c:v>780.46</c:v>
                </c:pt>
                <c:pt idx="4">
                  <c:v>688.02</c:v>
                </c:pt>
              </c:numCache>
            </c:numRef>
          </c:val>
          <c:extLst>
            <c:ext xmlns:c16="http://schemas.microsoft.com/office/drawing/2014/chart" uri="{C3380CC4-5D6E-409C-BE32-E72D297353CC}">
              <c16:uniqueId val="{00000000-4EC6-49E1-83A1-8A8351B6BC5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439.05</c:v>
                </c:pt>
                <c:pt idx="2">
                  <c:v>465.85</c:v>
                </c:pt>
                <c:pt idx="3">
                  <c:v>439.43</c:v>
                </c:pt>
                <c:pt idx="4">
                  <c:v>438.41</c:v>
                </c:pt>
              </c:numCache>
            </c:numRef>
          </c:val>
          <c:smooth val="0"/>
          <c:extLst>
            <c:ext xmlns:c16="http://schemas.microsoft.com/office/drawing/2014/chart" uri="{C3380CC4-5D6E-409C-BE32-E72D297353CC}">
              <c16:uniqueId val="{00000001-4EC6-49E1-83A1-8A8351B6BC5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26.26</c:v>
                </c:pt>
                <c:pt idx="1">
                  <c:v>28.85</c:v>
                </c:pt>
                <c:pt idx="2">
                  <c:v>33.49</c:v>
                </c:pt>
                <c:pt idx="3">
                  <c:v>30.72</c:v>
                </c:pt>
                <c:pt idx="4">
                  <c:v>30.29</c:v>
                </c:pt>
              </c:numCache>
            </c:numRef>
          </c:val>
          <c:extLst>
            <c:ext xmlns:c16="http://schemas.microsoft.com/office/drawing/2014/chart" uri="{C3380CC4-5D6E-409C-BE32-E72D297353CC}">
              <c16:uniqueId val="{00000000-3C47-4986-9BE3-12E9FBA0E5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95.26</c:v>
                </c:pt>
                <c:pt idx="2">
                  <c:v>92.39</c:v>
                </c:pt>
                <c:pt idx="3">
                  <c:v>94.41</c:v>
                </c:pt>
                <c:pt idx="4">
                  <c:v>90.96</c:v>
                </c:pt>
              </c:numCache>
            </c:numRef>
          </c:val>
          <c:smooth val="0"/>
          <c:extLst>
            <c:ext xmlns:c16="http://schemas.microsoft.com/office/drawing/2014/chart" uri="{C3380CC4-5D6E-409C-BE32-E72D297353CC}">
              <c16:uniqueId val="{00000001-3C47-4986-9BE3-12E9FBA0E5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543.15</c:v>
                </c:pt>
                <c:pt idx="1">
                  <c:v>489.93</c:v>
                </c:pt>
                <c:pt idx="2">
                  <c:v>442.9</c:v>
                </c:pt>
                <c:pt idx="3">
                  <c:v>492.52</c:v>
                </c:pt>
                <c:pt idx="4">
                  <c:v>503.25</c:v>
                </c:pt>
              </c:numCache>
            </c:numRef>
          </c:val>
          <c:extLst>
            <c:ext xmlns:c16="http://schemas.microsoft.com/office/drawing/2014/chart" uri="{C3380CC4-5D6E-409C-BE32-E72D297353CC}">
              <c16:uniqueId val="{00000000-F63F-44FB-AD10-458598D113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192.82</c:v>
                </c:pt>
                <c:pt idx="2">
                  <c:v>192.98</c:v>
                </c:pt>
                <c:pt idx="3">
                  <c:v>192.13</c:v>
                </c:pt>
                <c:pt idx="4">
                  <c:v>197.04</c:v>
                </c:pt>
              </c:numCache>
            </c:numRef>
          </c:val>
          <c:smooth val="0"/>
          <c:extLst>
            <c:ext xmlns:c16="http://schemas.microsoft.com/office/drawing/2014/chart" uri="{C3380CC4-5D6E-409C-BE32-E72D297353CC}">
              <c16:uniqueId val="{00000001-F63F-44FB-AD10-458598D113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13" zoomScale="75" zoomScaleNormal="7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双葉地方水道企業団</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その他</v>
      </c>
      <c r="AE8" s="75"/>
      <c r="AF8" s="75"/>
      <c r="AG8" s="75"/>
      <c r="AH8" s="75"/>
      <c r="AI8" s="75"/>
      <c r="AJ8" s="75"/>
      <c r="AK8" s="2"/>
      <c r="AL8" s="66" t="str">
        <f>データ!$R$6</f>
        <v>-</v>
      </c>
      <c r="AM8" s="66"/>
      <c r="AN8" s="66"/>
      <c r="AO8" s="66"/>
      <c r="AP8" s="66"/>
      <c r="AQ8" s="66"/>
      <c r="AR8" s="66"/>
      <c r="AS8" s="66"/>
      <c r="AT8" s="37" t="str">
        <f>データ!$S$6</f>
        <v>-</v>
      </c>
      <c r="AU8" s="38"/>
      <c r="AV8" s="38"/>
      <c r="AW8" s="38"/>
      <c r="AX8" s="38"/>
      <c r="AY8" s="38"/>
      <c r="AZ8" s="38"/>
      <c r="BA8" s="38"/>
      <c r="BB8" s="55" t="str">
        <f>データ!$T$6</f>
        <v>-</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90.43</v>
      </c>
      <c r="J10" s="38"/>
      <c r="K10" s="38"/>
      <c r="L10" s="38"/>
      <c r="M10" s="38"/>
      <c r="N10" s="38"/>
      <c r="O10" s="65"/>
      <c r="P10" s="55">
        <f>データ!$P$6</f>
        <v>98.9</v>
      </c>
      <c r="Q10" s="55"/>
      <c r="R10" s="55"/>
      <c r="S10" s="55"/>
      <c r="T10" s="55"/>
      <c r="U10" s="55"/>
      <c r="V10" s="55"/>
      <c r="W10" s="66">
        <f>データ!$Q$6</f>
        <v>2588</v>
      </c>
      <c r="X10" s="66"/>
      <c r="Y10" s="66"/>
      <c r="Z10" s="66"/>
      <c r="AA10" s="66"/>
      <c r="AB10" s="66"/>
      <c r="AC10" s="66"/>
      <c r="AD10" s="2"/>
      <c r="AE10" s="2"/>
      <c r="AF10" s="2"/>
      <c r="AG10" s="2"/>
      <c r="AH10" s="2"/>
      <c r="AI10" s="2"/>
      <c r="AJ10" s="2"/>
      <c r="AK10" s="2"/>
      <c r="AL10" s="66">
        <f>データ!$U$6</f>
        <v>12967</v>
      </c>
      <c r="AM10" s="66"/>
      <c r="AN10" s="66"/>
      <c r="AO10" s="66"/>
      <c r="AP10" s="66"/>
      <c r="AQ10" s="66"/>
      <c r="AR10" s="66"/>
      <c r="AS10" s="66"/>
      <c r="AT10" s="37">
        <f>データ!$V$6</f>
        <v>204.65</v>
      </c>
      <c r="AU10" s="38"/>
      <c r="AV10" s="38"/>
      <c r="AW10" s="38"/>
      <c r="AX10" s="38"/>
      <c r="AY10" s="38"/>
      <c r="AZ10" s="38"/>
      <c r="BA10" s="38"/>
      <c r="BB10" s="55">
        <f>データ!$W$6</f>
        <v>63.36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110</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0VxSgMGh4pucF+c37OdrbB6KRBPdXFxSjG18qemVulOpa/cRs12emmuJ7hwW4bcflP/boMLxXj+XN+dqby7/jQ==" saltValue="HL3CV5MSYERnMPWmVhfMV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78883</v>
      </c>
      <c r="D6" s="20">
        <f t="shared" si="3"/>
        <v>46</v>
      </c>
      <c r="E6" s="20">
        <f t="shared" si="3"/>
        <v>1</v>
      </c>
      <c r="F6" s="20">
        <f t="shared" si="3"/>
        <v>0</v>
      </c>
      <c r="G6" s="20">
        <f t="shared" si="3"/>
        <v>1</v>
      </c>
      <c r="H6" s="20" t="str">
        <f t="shared" si="3"/>
        <v>福島県　双葉地方水道企業団</v>
      </c>
      <c r="I6" s="20" t="str">
        <f t="shared" si="3"/>
        <v>法適用</v>
      </c>
      <c r="J6" s="20" t="str">
        <f t="shared" si="3"/>
        <v>水道事業</v>
      </c>
      <c r="K6" s="20" t="str">
        <f t="shared" si="3"/>
        <v>末端給水事業</v>
      </c>
      <c r="L6" s="20" t="str">
        <f t="shared" si="3"/>
        <v>A7</v>
      </c>
      <c r="M6" s="20" t="str">
        <f t="shared" si="3"/>
        <v>その他</v>
      </c>
      <c r="N6" s="21" t="str">
        <f t="shared" si="3"/>
        <v>-</v>
      </c>
      <c r="O6" s="21">
        <f t="shared" si="3"/>
        <v>90.43</v>
      </c>
      <c r="P6" s="21">
        <f t="shared" si="3"/>
        <v>98.9</v>
      </c>
      <c r="Q6" s="21">
        <f t="shared" si="3"/>
        <v>2588</v>
      </c>
      <c r="R6" s="21" t="str">
        <f t="shared" si="3"/>
        <v>-</v>
      </c>
      <c r="S6" s="21" t="str">
        <f t="shared" si="3"/>
        <v>-</v>
      </c>
      <c r="T6" s="21" t="str">
        <f t="shared" si="3"/>
        <v>-</v>
      </c>
      <c r="U6" s="21">
        <f t="shared" si="3"/>
        <v>12967</v>
      </c>
      <c r="V6" s="21">
        <f t="shared" si="3"/>
        <v>204.65</v>
      </c>
      <c r="W6" s="21">
        <f t="shared" si="3"/>
        <v>63.36</v>
      </c>
      <c r="X6" s="22">
        <f>IF(X7="",NA(),X7)</f>
        <v>99.83</v>
      </c>
      <c r="Y6" s="22">
        <f t="shared" ref="Y6:AG6" si="4">IF(Y7="",NA(),Y7)</f>
        <v>87.56</v>
      </c>
      <c r="Z6" s="22">
        <f t="shared" si="4"/>
        <v>99.79</v>
      </c>
      <c r="AA6" s="22">
        <f t="shared" si="4"/>
        <v>90.72</v>
      </c>
      <c r="AB6" s="22">
        <f t="shared" si="4"/>
        <v>86.62</v>
      </c>
      <c r="AC6" s="22">
        <f t="shared" si="4"/>
        <v>103.81</v>
      </c>
      <c r="AD6" s="22">
        <f t="shared" si="4"/>
        <v>108.46</v>
      </c>
      <c r="AE6" s="22">
        <f t="shared" si="4"/>
        <v>109.02</v>
      </c>
      <c r="AF6" s="22">
        <f t="shared" si="4"/>
        <v>107.81</v>
      </c>
      <c r="AG6" s="22">
        <f t="shared" si="4"/>
        <v>107.21</v>
      </c>
      <c r="AH6" s="21" t="str">
        <f>IF(AH7="","",IF(AH7="-","【-】","【"&amp;SUBSTITUTE(TEXT(AH7,"#,##0.00"),"-","△")&amp;"】"))</f>
        <v>【108.70】</v>
      </c>
      <c r="AI6" s="22">
        <f>IF(AI7="",NA(),AI7)</f>
        <v>522.35</v>
      </c>
      <c r="AJ6" s="22">
        <f t="shared" ref="AJ6:AR6" si="5">IF(AJ7="",NA(),AJ7)</f>
        <v>440.26</v>
      </c>
      <c r="AK6" s="22">
        <f t="shared" si="5"/>
        <v>279.83</v>
      </c>
      <c r="AL6" s="22">
        <f t="shared" si="5"/>
        <v>219.23</v>
      </c>
      <c r="AM6" s="22">
        <f t="shared" si="5"/>
        <v>263.56</v>
      </c>
      <c r="AN6" s="22">
        <f t="shared" si="5"/>
        <v>25.66</v>
      </c>
      <c r="AO6" s="22">
        <f t="shared" si="5"/>
        <v>11.94</v>
      </c>
      <c r="AP6" s="22">
        <f t="shared" si="5"/>
        <v>11</v>
      </c>
      <c r="AQ6" s="22">
        <f t="shared" si="5"/>
        <v>8.86</v>
      </c>
      <c r="AR6" s="22">
        <f t="shared" si="5"/>
        <v>7.65</v>
      </c>
      <c r="AS6" s="21" t="str">
        <f>IF(AS7="","",IF(AS7="-","【-】","【"&amp;SUBSTITUTE(TEXT(AS7,"#,##0.00"),"-","△")&amp;"】"))</f>
        <v>【1.34】</v>
      </c>
      <c r="AT6" s="22">
        <f>IF(AT7="",NA(),AT7)</f>
        <v>577.74</v>
      </c>
      <c r="AU6" s="22">
        <f t="shared" ref="AU6:BC6" si="6">IF(AU7="",NA(),AU7)</f>
        <v>539.16999999999996</v>
      </c>
      <c r="AV6" s="22">
        <f t="shared" si="6"/>
        <v>1015.52</v>
      </c>
      <c r="AW6" s="22">
        <f t="shared" si="6"/>
        <v>947.81</v>
      </c>
      <c r="AX6" s="22">
        <f t="shared" si="6"/>
        <v>1013.55</v>
      </c>
      <c r="AY6" s="22">
        <f t="shared" si="6"/>
        <v>300.14</v>
      </c>
      <c r="AZ6" s="22">
        <f t="shared" si="6"/>
        <v>362.93</v>
      </c>
      <c r="BA6" s="22">
        <f t="shared" si="6"/>
        <v>371.81</v>
      </c>
      <c r="BB6" s="22">
        <f t="shared" si="6"/>
        <v>384.23</v>
      </c>
      <c r="BC6" s="22">
        <f t="shared" si="6"/>
        <v>364.3</v>
      </c>
      <c r="BD6" s="21" t="str">
        <f>IF(BD7="","",IF(BD7="-","【-】","【"&amp;SUBSTITUTE(TEXT(BD7,"#,##0.00"),"-","△")&amp;"】"))</f>
        <v>【252.29】</v>
      </c>
      <c r="BE6" s="22">
        <f>IF(BE7="",NA(),BE7)</f>
        <v>1045.05</v>
      </c>
      <c r="BF6" s="22">
        <f t="shared" ref="BF6:BN6" si="7">IF(BF7="",NA(),BF7)</f>
        <v>952.64</v>
      </c>
      <c r="BG6" s="22">
        <f t="shared" si="7"/>
        <v>797.78</v>
      </c>
      <c r="BH6" s="22">
        <f t="shared" si="7"/>
        <v>780.46</v>
      </c>
      <c r="BI6" s="22">
        <f t="shared" si="7"/>
        <v>688.02</v>
      </c>
      <c r="BJ6" s="22">
        <f t="shared" si="7"/>
        <v>566.65</v>
      </c>
      <c r="BK6" s="22">
        <f t="shared" si="7"/>
        <v>439.05</v>
      </c>
      <c r="BL6" s="22">
        <f t="shared" si="7"/>
        <v>465.85</v>
      </c>
      <c r="BM6" s="22">
        <f t="shared" si="7"/>
        <v>439.43</v>
      </c>
      <c r="BN6" s="22">
        <f t="shared" si="7"/>
        <v>438.41</v>
      </c>
      <c r="BO6" s="21" t="str">
        <f>IF(BO7="","",IF(BO7="-","【-】","【"&amp;SUBSTITUTE(TEXT(BO7,"#,##0.00"),"-","△")&amp;"】"))</f>
        <v>【268.07】</v>
      </c>
      <c r="BP6" s="22">
        <f>IF(BP7="",NA(),BP7)</f>
        <v>26.26</v>
      </c>
      <c r="BQ6" s="22">
        <f t="shared" ref="BQ6:BY6" si="8">IF(BQ7="",NA(),BQ7)</f>
        <v>28.85</v>
      </c>
      <c r="BR6" s="22">
        <f t="shared" si="8"/>
        <v>33.49</v>
      </c>
      <c r="BS6" s="22">
        <f t="shared" si="8"/>
        <v>30.72</v>
      </c>
      <c r="BT6" s="22">
        <f t="shared" si="8"/>
        <v>30.29</v>
      </c>
      <c r="BU6" s="22">
        <f t="shared" si="8"/>
        <v>84.77</v>
      </c>
      <c r="BV6" s="22">
        <f t="shared" si="8"/>
        <v>95.26</v>
      </c>
      <c r="BW6" s="22">
        <f t="shared" si="8"/>
        <v>92.39</v>
      </c>
      <c r="BX6" s="22">
        <f t="shared" si="8"/>
        <v>94.41</v>
      </c>
      <c r="BY6" s="22">
        <f t="shared" si="8"/>
        <v>90.96</v>
      </c>
      <c r="BZ6" s="21" t="str">
        <f>IF(BZ7="","",IF(BZ7="-","【-】","【"&amp;SUBSTITUTE(TEXT(BZ7,"#,##0.00"),"-","△")&amp;"】"))</f>
        <v>【97.47】</v>
      </c>
      <c r="CA6" s="22">
        <f>IF(CA7="",NA(),CA7)</f>
        <v>543.15</v>
      </c>
      <c r="CB6" s="22">
        <f t="shared" ref="CB6:CJ6" si="9">IF(CB7="",NA(),CB7)</f>
        <v>489.93</v>
      </c>
      <c r="CC6" s="22">
        <f t="shared" si="9"/>
        <v>442.9</v>
      </c>
      <c r="CD6" s="22">
        <f t="shared" si="9"/>
        <v>492.52</v>
      </c>
      <c r="CE6" s="22">
        <f t="shared" si="9"/>
        <v>503.25</v>
      </c>
      <c r="CF6" s="22">
        <f t="shared" si="9"/>
        <v>227.27</v>
      </c>
      <c r="CG6" s="22">
        <f t="shared" si="9"/>
        <v>192.82</v>
      </c>
      <c r="CH6" s="22">
        <f t="shared" si="9"/>
        <v>192.98</v>
      </c>
      <c r="CI6" s="22">
        <f t="shared" si="9"/>
        <v>192.13</v>
      </c>
      <c r="CJ6" s="22">
        <f t="shared" si="9"/>
        <v>197.04</v>
      </c>
      <c r="CK6" s="21" t="str">
        <f>IF(CK7="","",IF(CK7="-","【-】","【"&amp;SUBSTITUTE(TEXT(CK7,"#,##0.00"),"-","△")&amp;"】"))</f>
        <v>【174.75】</v>
      </c>
      <c r="CL6" s="22">
        <f>IF(CL7="",NA(),CL7)</f>
        <v>30.34</v>
      </c>
      <c r="CM6" s="22">
        <f t="shared" ref="CM6:CU6" si="10">IF(CM7="",NA(),CM7)</f>
        <v>31.91</v>
      </c>
      <c r="CN6" s="22">
        <f t="shared" si="10"/>
        <v>33.630000000000003</v>
      </c>
      <c r="CO6" s="22">
        <f t="shared" si="10"/>
        <v>35.89</v>
      </c>
      <c r="CP6" s="22">
        <f t="shared" si="10"/>
        <v>37.44</v>
      </c>
      <c r="CQ6" s="22">
        <f t="shared" si="10"/>
        <v>50.29</v>
      </c>
      <c r="CR6" s="22">
        <f t="shared" si="10"/>
        <v>54.05</v>
      </c>
      <c r="CS6" s="22">
        <f t="shared" si="10"/>
        <v>54.43</v>
      </c>
      <c r="CT6" s="22">
        <f t="shared" si="10"/>
        <v>53.87</v>
      </c>
      <c r="CU6" s="22">
        <f t="shared" si="10"/>
        <v>54.49</v>
      </c>
      <c r="CV6" s="21" t="str">
        <f>IF(CV7="","",IF(CV7="-","【-】","【"&amp;SUBSTITUTE(TEXT(CV7,"#,##0.00"),"-","△")&amp;"】"))</f>
        <v>【59.97】</v>
      </c>
      <c r="CW6" s="22">
        <f>IF(CW7="",NA(),CW7)</f>
        <v>48.95</v>
      </c>
      <c r="CX6" s="22">
        <f t="shared" ref="CX6:DF6" si="11">IF(CX7="",NA(),CX7)</f>
        <v>50.35</v>
      </c>
      <c r="CY6" s="22">
        <f t="shared" si="11"/>
        <v>51.9</v>
      </c>
      <c r="CZ6" s="22">
        <f t="shared" si="11"/>
        <v>46.71</v>
      </c>
      <c r="DA6" s="22">
        <f t="shared" si="11"/>
        <v>45.92</v>
      </c>
      <c r="DB6" s="22">
        <f t="shared" si="11"/>
        <v>77.73</v>
      </c>
      <c r="DC6" s="22">
        <f t="shared" si="11"/>
        <v>80.510000000000005</v>
      </c>
      <c r="DD6" s="22">
        <f t="shared" si="11"/>
        <v>79.44</v>
      </c>
      <c r="DE6" s="22">
        <f t="shared" si="11"/>
        <v>79.489999999999995</v>
      </c>
      <c r="DF6" s="22">
        <f t="shared" si="11"/>
        <v>78.8</v>
      </c>
      <c r="DG6" s="21" t="str">
        <f>IF(DG7="","",IF(DG7="-","【-】","【"&amp;SUBSTITUTE(TEXT(DG7,"#,##0.00"),"-","△")&amp;"】"))</f>
        <v>【89.76】</v>
      </c>
      <c r="DH6" s="22">
        <f>IF(DH7="",NA(),DH7)</f>
        <v>44.44</v>
      </c>
      <c r="DI6" s="22">
        <f t="shared" ref="DI6:DQ6" si="12">IF(DI7="",NA(),DI7)</f>
        <v>45.71</v>
      </c>
      <c r="DJ6" s="22">
        <f t="shared" si="12"/>
        <v>47.21</v>
      </c>
      <c r="DK6" s="22">
        <f t="shared" si="12"/>
        <v>45.6</v>
      </c>
      <c r="DL6" s="22">
        <f t="shared" si="12"/>
        <v>47.55</v>
      </c>
      <c r="DM6" s="22">
        <f t="shared" si="12"/>
        <v>45.85</v>
      </c>
      <c r="DN6" s="22">
        <f t="shared" si="12"/>
        <v>49.12</v>
      </c>
      <c r="DO6" s="22">
        <f t="shared" si="12"/>
        <v>49.39</v>
      </c>
      <c r="DP6" s="22">
        <f t="shared" si="12"/>
        <v>50.75</v>
      </c>
      <c r="DQ6" s="22">
        <f t="shared" si="12"/>
        <v>51.72</v>
      </c>
      <c r="DR6" s="21" t="str">
        <f>IF(DR7="","",IF(DR7="-","【-】","【"&amp;SUBSTITUTE(TEXT(DR7,"#,##0.00"),"-","△")&amp;"】"))</f>
        <v>【51.51】</v>
      </c>
      <c r="DS6" s="22">
        <f>IF(DS7="",NA(),DS7)</f>
        <v>9.42</v>
      </c>
      <c r="DT6" s="22">
        <f t="shared" ref="DT6:EB6" si="13">IF(DT7="",NA(),DT7)</f>
        <v>12.55</v>
      </c>
      <c r="DU6" s="22">
        <f t="shared" si="13"/>
        <v>14.62</v>
      </c>
      <c r="DV6" s="22">
        <f t="shared" si="13"/>
        <v>17.37</v>
      </c>
      <c r="DW6" s="22">
        <f t="shared" si="13"/>
        <v>18.87</v>
      </c>
      <c r="DX6" s="22">
        <f t="shared" si="13"/>
        <v>14.13</v>
      </c>
      <c r="DY6" s="22">
        <f t="shared" si="13"/>
        <v>16.760000000000002</v>
      </c>
      <c r="DZ6" s="22">
        <f t="shared" si="13"/>
        <v>18.57</v>
      </c>
      <c r="EA6" s="22">
        <f t="shared" si="13"/>
        <v>21.14</v>
      </c>
      <c r="EB6" s="22">
        <f t="shared" si="13"/>
        <v>22.12</v>
      </c>
      <c r="EC6" s="21" t="str">
        <f>IF(EC7="","",IF(EC7="-","【-】","【"&amp;SUBSTITUTE(TEXT(EC7,"#,##0.00"),"-","△")&amp;"】"))</f>
        <v>【23.75】</v>
      </c>
      <c r="ED6" s="22">
        <f>IF(ED7="",NA(),ED7)</f>
        <v>1.07</v>
      </c>
      <c r="EE6" s="22">
        <f t="shared" ref="EE6:EM6" si="14">IF(EE7="",NA(),EE7)</f>
        <v>0.63</v>
      </c>
      <c r="EF6" s="22">
        <f t="shared" si="14"/>
        <v>0.42</v>
      </c>
      <c r="EG6" s="22">
        <f t="shared" si="14"/>
        <v>1.03</v>
      </c>
      <c r="EH6" s="22">
        <f t="shared" si="14"/>
        <v>0.37</v>
      </c>
      <c r="EI6" s="22">
        <f t="shared" si="14"/>
        <v>0.52</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78883</v>
      </c>
      <c r="D7" s="24">
        <v>46</v>
      </c>
      <c r="E7" s="24">
        <v>1</v>
      </c>
      <c r="F7" s="24">
        <v>0</v>
      </c>
      <c r="G7" s="24">
        <v>1</v>
      </c>
      <c r="H7" s="24" t="s">
        <v>93</v>
      </c>
      <c r="I7" s="24" t="s">
        <v>94</v>
      </c>
      <c r="J7" s="24" t="s">
        <v>95</v>
      </c>
      <c r="K7" s="24" t="s">
        <v>96</v>
      </c>
      <c r="L7" s="24" t="s">
        <v>97</v>
      </c>
      <c r="M7" s="24" t="s">
        <v>98</v>
      </c>
      <c r="N7" s="25" t="s">
        <v>99</v>
      </c>
      <c r="O7" s="25">
        <v>90.43</v>
      </c>
      <c r="P7" s="25">
        <v>98.9</v>
      </c>
      <c r="Q7" s="25">
        <v>2588</v>
      </c>
      <c r="R7" s="25" t="s">
        <v>99</v>
      </c>
      <c r="S7" s="25" t="s">
        <v>99</v>
      </c>
      <c r="T7" s="25" t="s">
        <v>99</v>
      </c>
      <c r="U7" s="25">
        <v>12967</v>
      </c>
      <c r="V7" s="25">
        <v>204.65</v>
      </c>
      <c r="W7" s="25">
        <v>63.36</v>
      </c>
      <c r="X7" s="25">
        <v>99.83</v>
      </c>
      <c r="Y7" s="25">
        <v>87.56</v>
      </c>
      <c r="Z7" s="25">
        <v>99.79</v>
      </c>
      <c r="AA7" s="25">
        <v>90.72</v>
      </c>
      <c r="AB7" s="25">
        <v>86.62</v>
      </c>
      <c r="AC7" s="25">
        <v>103.81</v>
      </c>
      <c r="AD7" s="25">
        <v>108.46</v>
      </c>
      <c r="AE7" s="25">
        <v>109.02</v>
      </c>
      <c r="AF7" s="25">
        <v>107.81</v>
      </c>
      <c r="AG7" s="25">
        <v>107.21</v>
      </c>
      <c r="AH7" s="25">
        <v>108.7</v>
      </c>
      <c r="AI7" s="25">
        <v>522.35</v>
      </c>
      <c r="AJ7" s="25">
        <v>440.26</v>
      </c>
      <c r="AK7" s="25">
        <v>279.83</v>
      </c>
      <c r="AL7" s="25">
        <v>219.23</v>
      </c>
      <c r="AM7" s="25">
        <v>263.56</v>
      </c>
      <c r="AN7" s="25">
        <v>25.66</v>
      </c>
      <c r="AO7" s="25">
        <v>11.94</v>
      </c>
      <c r="AP7" s="25">
        <v>11</v>
      </c>
      <c r="AQ7" s="25">
        <v>8.86</v>
      </c>
      <c r="AR7" s="25">
        <v>7.65</v>
      </c>
      <c r="AS7" s="25">
        <v>1.34</v>
      </c>
      <c r="AT7" s="25">
        <v>577.74</v>
      </c>
      <c r="AU7" s="25">
        <v>539.16999999999996</v>
      </c>
      <c r="AV7" s="25">
        <v>1015.52</v>
      </c>
      <c r="AW7" s="25">
        <v>947.81</v>
      </c>
      <c r="AX7" s="25">
        <v>1013.55</v>
      </c>
      <c r="AY7" s="25">
        <v>300.14</v>
      </c>
      <c r="AZ7" s="25">
        <v>362.93</v>
      </c>
      <c r="BA7" s="25">
        <v>371.81</v>
      </c>
      <c r="BB7" s="25">
        <v>384.23</v>
      </c>
      <c r="BC7" s="25">
        <v>364.3</v>
      </c>
      <c r="BD7" s="25">
        <v>252.29</v>
      </c>
      <c r="BE7" s="25">
        <v>1045.05</v>
      </c>
      <c r="BF7" s="25">
        <v>952.64</v>
      </c>
      <c r="BG7" s="25">
        <v>797.78</v>
      </c>
      <c r="BH7" s="25">
        <v>780.46</v>
      </c>
      <c r="BI7" s="25">
        <v>688.02</v>
      </c>
      <c r="BJ7" s="25">
        <v>566.65</v>
      </c>
      <c r="BK7" s="25">
        <v>439.05</v>
      </c>
      <c r="BL7" s="25">
        <v>465.85</v>
      </c>
      <c r="BM7" s="25">
        <v>439.43</v>
      </c>
      <c r="BN7" s="25">
        <v>438.41</v>
      </c>
      <c r="BO7" s="25">
        <v>268.07</v>
      </c>
      <c r="BP7" s="25">
        <v>26.26</v>
      </c>
      <c r="BQ7" s="25">
        <v>28.85</v>
      </c>
      <c r="BR7" s="25">
        <v>33.49</v>
      </c>
      <c r="BS7" s="25">
        <v>30.72</v>
      </c>
      <c r="BT7" s="25">
        <v>30.29</v>
      </c>
      <c r="BU7" s="25">
        <v>84.77</v>
      </c>
      <c r="BV7" s="25">
        <v>95.26</v>
      </c>
      <c r="BW7" s="25">
        <v>92.39</v>
      </c>
      <c r="BX7" s="25">
        <v>94.41</v>
      </c>
      <c r="BY7" s="25">
        <v>90.96</v>
      </c>
      <c r="BZ7" s="25">
        <v>97.47</v>
      </c>
      <c r="CA7" s="25">
        <v>543.15</v>
      </c>
      <c r="CB7" s="25">
        <v>489.93</v>
      </c>
      <c r="CC7" s="25">
        <v>442.9</v>
      </c>
      <c r="CD7" s="25">
        <v>492.52</v>
      </c>
      <c r="CE7" s="25">
        <v>503.25</v>
      </c>
      <c r="CF7" s="25">
        <v>227.27</v>
      </c>
      <c r="CG7" s="25">
        <v>192.82</v>
      </c>
      <c r="CH7" s="25">
        <v>192.98</v>
      </c>
      <c r="CI7" s="25">
        <v>192.13</v>
      </c>
      <c r="CJ7" s="25">
        <v>197.04</v>
      </c>
      <c r="CK7" s="25">
        <v>174.75</v>
      </c>
      <c r="CL7" s="25">
        <v>30.34</v>
      </c>
      <c r="CM7" s="25">
        <v>31.91</v>
      </c>
      <c r="CN7" s="25">
        <v>33.630000000000003</v>
      </c>
      <c r="CO7" s="25">
        <v>35.89</v>
      </c>
      <c r="CP7" s="25">
        <v>37.44</v>
      </c>
      <c r="CQ7" s="25">
        <v>50.29</v>
      </c>
      <c r="CR7" s="25">
        <v>54.05</v>
      </c>
      <c r="CS7" s="25">
        <v>54.43</v>
      </c>
      <c r="CT7" s="25">
        <v>53.87</v>
      </c>
      <c r="CU7" s="25">
        <v>54.49</v>
      </c>
      <c r="CV7" s="25">
        <v>59.97</v>
      </c>
      <c r="CW7" s="25">
        <v>48.95</v>
      </c>
      <c r="CX7" s="25">
        <v>50.35</v>
      </c>
      <c r="CY7" s="25">
        <v>51.9</v>
      </c>
      <c r="CZ7" s="25">
        <v>46.71</v>
      </c>
      <c r="DA7" s="25">
        <v>45.92</v>
      </c>
      <c r="DB7" s="25">
        <v>77.73</v>
      </c>
      <c r="DC7" s="25">
        <v>80.510000000000005</v>
      </c>
      <c r="DD7" s="25">
        <v>79.44</v>
      </c>
      <c r="DE7" s="25">
        <v>79.489999999999995</v>
      </c>
      <c r="DF7" s="25">
        <v>78.8</v>
      </c>
      <c r="DG7" s="25">
        <v>89.76</v>
      </c>
      <c r="DH7" s="25">
        <v>44.44</v>
      </c>
      <c r="DI7" s="25">
        <v>45.71</v>
      </c>
      <c r="DJ7" s="25">
        <v>47.21</v>
      </c>
      <c r="DK7" s="25">
        <v>45.6</v>
      </c>
      <c r="DL7" s="25">
        <v>47.55</v>
      </c>
      <c r="DM7" s="25">
        <v>45.85</v>
      </c>
      <c r="DN7" s="25">
        <v>49.12</v>
      </c>
      <c r="DO7" s="25">
        <v>49.39</v>
      </c>
      <c r="DP7" s="25">
        <v>50.75</v>
      </c>
      <c r="DQ7" s="25">
        <v>51.72</v>
      </c>
      <c r="DR7" s="25">
        <v>51.51</v>
      </c>
      <c r="DS7" s="25">
        <v>9.42</v>
      </c>
      <c r="DT7" s="25">
        <v>12.55</v>
      </c>
      <c r="DU7" s="25">
        <v>14.62</v>
      </c>
      <c r="DV7" s="25">
        <v>17.37</v>
      </c>
      <c r="DW7" s="25">
        <v>18.87</v>
      </c>
      <c r="DX7" s="25">
        <v>14.13</v>
      </c>
      <c r="DY7" s="25">
        <v>16.760000000000002</v>
      </c>
      <c r="DZ7" s="25">
        <v>18.57</v>
      </c>
      <c r="EA7" s="25">
        <v>21.14</v>
      </c>
      <c r="EB7" s="25">
        <v>22.12</v>
      </c>
      <c r="EC7" s="25">
        <v>23.75</v>
      </c>
      <c r="ED7" s="25">
        <v>1.07</v>
      </c>
      <c r="EE7" s="25">
        <v>0.63</v>
      </c>
      <c r="EF7" s="25">
        <v>0.42</v>
      </c>
      <c r="EG7" s="25">
        <v>1.03</v>
      </c>
      <c r="EH7" s="25">
        <v>0.37</v>
      </c>
      <c r="EI7" s="25">
        <v>0.52</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