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ittflsv\ファイルサーバー\13_建設係\999上下水道共通フォルダ\業務全般\14.公営企業決算統計\○経営比較分析表\Ｒ５経営分析表\"/>
    </mc:Choice>
  </mc:AlternateContent>
  <xr:revisionPtr revIDLastSave="0" documentId="13_ncr:1_{0D0507E8-3832-4D0C-92CD-D0D25FE29807}" xr6:coauthVersionLast="36" xr6:coauthVersionMax="36" xr10:uidLastSave="{00000000-0000-0000-0000-000000000000}"/>
  <workbookProtection workbookAlgorithmName="SHA-512" workbookHashValue="9f48Anpd/VKBauTjlIWVOBc9ETbHmWtpieCxwwvGgh4DkqT4R7IGqF/UqYvfpTPh8FOIKMsTtWkr8MBPSEyL2Q==" workbookSaltValue="gvS6YHLpf1hpW08MNA72Fg==" workbookSpinCount="100000" lockStructure="1"/>
  <bookViews>
    <workbookView xWindow="0" yWindow="0" windowWidth="28800" windowHeight="1165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<sst xmlns="http://schemas.openxmlformats.org/spreadsheetml/2006/main" count="233" uniqueCount="117">
  <si>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</si>
  <si>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</si>
  <si>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</si>
  <si>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</si>
  <si>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</si>
  <si>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</si>
  <si>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</si>
  <si>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</si>
  <si>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</si>
  <si>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</si>
  <si>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</si>
  <si>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</si>
  <si>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</si>
  <si>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</si>
  <si>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</si>
  <si>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</si>
  <si>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</si>
  <si>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</si>
  <si>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</si>
  <si>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</si>
  <si>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</si>
  <si>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</si>
  <si>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</si>
  <si>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</si>
  <si>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</si>
  <si>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</si>
  <si>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</si>
  <si>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</si>
  <si>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</si>
  <si>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</si>
  <si>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</si>
  <si>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</si>
  <si>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</si>
  <si>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</si>
  <si>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</si>
  <si>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</si>
  <si>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</si>
  <si>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</si>
  <si>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</si>
  <si>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</si>
  <si>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</si>
  <si>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</si>
  <si>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</si>
  <si>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</si>
  <si>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</si>
  <si>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</si>
  <si>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</si>
  <si>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</si>
  <si>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</si>
  <si>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</si>
  <si>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</si>
  <si>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</si>
  <si>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</si>
  <si>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</si>
  <si>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</si>
  <si>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</si>
  <si>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</si>
  <si>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</si>
  <si>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</si>
  <si>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</si>
  <si>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</si>
  <si>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</si>
  <si>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</si>
  <si>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</si>
  <si>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</si>
  <si>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</si>
  <si>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</si>
  <si>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</si>
  <si>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</si>
  <si>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</si>
  <si>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</si>
  <si>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</si>
  <si>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</si>
  <si>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</si>
  <si>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</si>
  <si>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</si>
  <si>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</si>
  <si>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</si>
  <si>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</si>
  <si>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</si>
  <si>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</si>
  <si>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</si>
  <si>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</si>
  <si>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</si>
  <si>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</si>
  <si>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</si>
  <si>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</si>
  <si>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</si>
  <si>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</si>
  <si>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</si>
  <si>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</si>
  <si>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</si>
  <si>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</si>
  <si>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</si>
  <si>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</si>
  <si>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</si>
  <si>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</si>
  <si>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</si>
  <si>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</si>
  <si>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</si>
  <si>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</si>
  <si>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</si>
  <si>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</si>
  <si>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</si>
  <si>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</si>
  <si>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</si>
  <si>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</si>
  <si>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</si>
  <si>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</si>
  <si>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</si>
  <si>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</si>
  <si>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</si>
  <si>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</si>
  <si>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</si>
  <si>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③管路更新率
　東日本大震災による災害復旧工事として農業集落排水管路の更新を行った際に、同ラインに埋設されている配水管の更新を行った。その他配水管については平成12年に施工されたもので耐用年数内であることから更新はしていない。管路更新については費用面や施工面について課題が多いため、計画的な更新の検討が必要である。</t>
    <rPh sb="1" eb="6">
      <t>カンロコウシンリツ</t>
    </rPh>
    <rPh sb="8" eb="9">
      <t>ヒガシ</t>
    </rPh>
    <rPh sb="9" eb="11">
      <t>ニホン</t>
    </rPh>
    <rPh sb="17" eb="23">
      <t>サイガイフッキュウコウジ</t>
    </rPh>
    <rPh sb="35" eb="37">
      <t>コウシン</t>
    </rPh>
    <rPh sb="38" eb="39">
      <t>オコナ</t>
    </rPh>
    <rPh sb="41" eb="42">
      <t>サイ</t>
    </rPh>
    <rPh sb="44" eb="45">
      <t>ドウ</t>
    </rPh>
    <rPh sb="49" eb="51">
      <t>マイセツ</t>
    </rPh>
    <rPh sb="60" eb="62">
      <t>コウシン</t>
    </rPh>
    <rPh sb="63" eb="64">
      <t>オコナ</t>
    </rPh>
    <rPh sb="69" eb="70">
      <t>タ</t>
    </rPh>
    <rPh sb="70" eb="73">
      <t>ハイスイカン</t>
    </rPh>
    <rPh sb="78" eb="80">
      <t>ヘイセイ</t>
    </rPh>
    <rPh sb="82" eb="83">
      <t>ネン</t>
    </rPh>
    <rPh sb="84" eb="86">
      <t>セコウ</t>
    </rPh>
    <rPh sb="92" eb="96">
      <t>タイヨウネンスウ</t>
    </rPh>
    <rPh sb="96" eb="97">
      <t>ナイ</t>
    </rPh>
    <rPh sb="104" eb="106">
      <t>コウシン</t>
    </rPh>
    <rPh sb="113" eb="117">
      <t>カンロコウシン</t>
    </rPh>
    <rPh sb="122" eb="124">
      <t>ヒヨウ</t>
    </rPh>
    <rPh sb="124" eb="125">
      <t>メン</t>
    </rPh>
    <rPh sb="126" eb="129">
      <t>セコウメン</t>
    </rPh>
    <rPh sb="133" eb="135">
      <t>カダイ</t>
    </rPh>
    <rPh sb="136" eb="137">
      <t>オオ</t>
    </rPh>
    <rPh sb="141" eb="144">
      <t>ケイカクテキ</t>
    </rPh>
    <rPh sb="145" eb="147">
      <t>コウシン</t>
    </rPh>
    <rPh sb="148" eb="150">
      <t>ケントウ</t>
    </rPh>
    <rPh sb="151" eb="153">
      <t>ヒツヨウ</t>
    </rPh>
    <phoneticPr fontId="4"/>
  </si>
  <si>
    <t>　令和元年度から水道使用料の徴収を再開したが、給水人口や有収水量は未だ東日本大震災前には及ばないため、水道水安全性のＰＲを続け、帰還住民や移住者の水道水加入促進に努める。
　水道使用料の改定は、事業の健全な運営のため必要不可欠であるが、給水人口が少ない状態で料金を改定することは、使用者一人あたりの負担が大きいため、慎重に検討する必要がある。</t>
    <rPh sb="1" eb="3">
      <t>レイワ</t>
    </rPh>
    <rPh sb="3" eb="6">
      <t>ガンネンド</t>
    </rPh>
    <rPh sb="8" eb="10">
      <t>スイドウ</t>
    </rPh>
    <rPh sb="10" eb="12">
      <t>シヨウ</t>
    </rPh>
    <rPh sb="12" eb="13">
      <t>リョウ</t>
    </rPh>
    <rPh sb="14" eb="16">
      <t>チョウシュウ</t>
    </rPh>
    <rPh sb="17" eb="19">
      <t>サイカイ</t>
    </rPh>
    <rPh sb="23" eb="27">
      <t>キュウスイジンコウ</t>
    </rPh>
    <rPh sb="28" eb="32">
      <t>ユウシュウスイリョウ</t>
    </rPh>
    <rPh sb="33" eb="34">
      <t>イマ</t>
    </rPh>
    <rPh sb="35" eb="41">
      <t>ヒガシニホンダイシンサイ</t>
    </rPh>
    <rPh sb="41" eb="42">
      <t>マエ</t>
    </rPh>
    <rPh sb="44" eb="45">
      <t>オヨ</t>
    </rPh>
    <rPh sb="51" eb="54">
      <t>スイドウスイ</t>
    </rPh>
    <rPh sb="54" eb="57">
      <t>アンゼンセイ</t>
    </rPh>
    <rPh sb="61" eb="62">
      <t>ツヅ</t>
    </rPh>
    <rPh sb="64" eb="66">
      <t>キカン</t>
    </rPh>
    <rPh sb="66" eb="68">
      <t>ジュウミン</t>
    </rPh>
    <rPh sb="69" eb="72">
      <t>イジュウシャ</t>
    </rPh>
    <rPh sb="73" eb="76">
      <t>スイドウスイ</t>
    </rPh>
    <rPh sb="76" eb="80">
      <t>カニュウソクシン</t>
    </rPh>
    <rPh sb="81" eb="82">
      <t>ツト</t>
    </rPh>
    <rPh sb="93" eb="95">
      <t>カイテイ</t>
    </rPh>
    <rPh sb="97" eb="99">
      <t>ジギョウ</t>
    </rPh>
    <rPh sb="100" eb="102">
      <t>ケンゼン</t>
    </rPh>
    <rPh sb="103" eb="105">
      <t>ウンエイ</t>
    </rPh>
    <rPh sb="108" eb="113">
      <t>ヒツヨウフカケツ</t>
    </rPh>
    <rPh sb="118" eb="122">
      <t>キュウスイジンコウ</t>
    </rPh>
    <rPh sb="123" eb="124">
      <t>スク</t>
    </rPh>
    <rPh sb="126" eb="128">
      <t>ジョウタイ</t>
    </rPh>
    <rPh sb="129" eb="131">
      <t>リョウキン</t>
    </rPh>
    <rPh sb="132" eb="134">
      <t>カイテイ</t>
    </rPh>
    <rPh sb="140" eb="143">
      <t>シヨウシャ</t>
    </rPh>
    <rPh sb="143" eb="145">
      <t>ヒトリ</t>
    </rPh>
    <rPh sb="149" eb="151">
      <t>フタン</t>
    </rPh>
    <rPh sb="152" eb="153">
      <t>オオ</t>
    </rPh>
    <rPh sb="158" eb="160">
      <t>シンチョウ</t>
    </rPh>
    <rPh sb="161" eb="163">
      <t>ケントウ</t>
    </rPh>
    <rPh sb="165" eb="167">
      <t>ヒツヨウ</t>
    </rPh>
    <phoneticPr fontId="4"/>
  </si>
  <si>
    <t>①収益的収支比率
　東日本大震災による避難指示が解除されたものの、水道使用者、水道使用料は震災前より減少しているため、歳入予算不足分を一般会計から繰入することで運営している状況である。収益的収支比率を上昇させるためには使用料金の改定が必要であるが、給水人口が少ない状態での改定は、使用者一人あたりの負担が大きくなるため、慎重に検討する必要がある。
⑤料金回収率料
　類似団体平均値より低い状態であり、回収率を上げるためには水道使用料金の改定や有収率を上げる必要がある。料金の値上げは①と同様の理由ですぐにはできない。有収水量を増加させるため水道水安全性のＰＲを続け、帰還住民や居住者への水道加入促進に努める。
⑧有収率
　水道使用者数、水道使用量が震災前から減少しており、配水管内の水道水滞留により、消毒副生成物が発生してしまうことから、滞留解消のため給水区域末端で排泥している。このことから、有収率は類似団体平均より低くなっている。</t>
    <rPh sb="1" eb="4">
      <t>シュウエキテキ</t>
    </rPh>
    <rPh sb="4" eb="6">
      <t>シュウシ</t>
    </rPh>
    <rPh sb="6" eb="8">
      <t>ヒリツ</t>
    </rPh>
    <rPh sb="10" eb="16">
      <t>ヒガシニホンダイシンサイ</t>
    </rPh>
    <rPh sb="50" eb="52">
      <t>ゲンショウ</t>
    </rPh>
    <rPh sb="59" eb="63">
      <t>サイニュウヨサン</t>
    </rPh>
    <rPh sb="92" eb="95">
      <t>シュウエキテキ</t>
    </rPh>
    <rPh sb="95" eb="97">
      <t>シュウシ</t>
    </rPh>
    <rPh sb="97" eb="99">
      <t>ヒリツ</t>
    </rPh>
    <rPh sb="100" eb="102">
      <t>ジョウショウ</t>
    </rPh>
    <rPh sb="109" eb="113">
      <t>シヨウリョウキン</t>
    </rPh>
    <rPh sb="114" eb="116">
      <t>カイテイ</t>
    </rPh>
    <rPh sb="117" eb="119">
      <t>ヒツヨウ</t>
    </rPh>
    <rPh sb="126" eb="128">
      <t>ジンコウ</t>
    </rPh>
    <rPh sb="129" eb="130">
      <t>スク</t>
    </rPh>
    <rPh sb="132" eb="134">
      <t>ジョウタイ</t>
    </rPh>
    <rPh sb="136" eb="138">
      <t>カイテイ</t>
    </rPh>
    <rPh sb="140" eb="143">
      <t>シヨウシャ</t>
    </rPh>
    <rPh sb="192" eb="193">
      <t>ヒク</t>
    </rPh>
    <rPh sb="194" eb="196">
      <t>ジョウタイ</t>
    </rPh>
    <rPh sb="218" eb="220">
      <t>カイテイ</t>
    </rPh>
    <rPh sb="234" eb="236">
      <t>リョウキン</t>
    </rPh>
    <rPh sb="237" eb="239">
      <t>ネア</t>
    </rPh>
    <rPh sb="243" eb="245">
      <t>ドウヨウ</t>
    </rPh>
    <rPh sb="246" eb="248">
      <t>リユウ</t>
    </rPh>
    <rPh sb="258" eb="262">
      <t>ユウシュウスイリョウ</t>
    </rPh>
    <rPh sb="263" eb="265">
      <t>ゾウカ</t>
    </rPh>
    <rPh sb="288" eb="291">
      <t>キョジュウシャ</t>
    </rPh>
    <rPh sb="308" eb="312">
      <t>ハイスイカンナイ</t>
    </rPh>
    <rPh sb="337" eb="341">
      <t>ハイスイカンナイ</t>
    </rPh>
    <rPh sb="351" eb="357">
      <t>ショウドクフクセイセイブツ</t>
    </rPh>
    <rPh sb="358" eb="360">
      <t>ハッセイ</t>
    </rPh>
    <rPh sb="370" eb="372">
      <t>タイリュウ</t>
    </rPh>
    <rPh sb="372" eb="374">
      <t>カイショウ</t>
    </rPh>
    <rPh sb="398" eb="401">
      <t>ユウシュウリツ</t>
    </rPh>
    <rPh sb="402" eb="406">
      <t>ルイジダンタイ</t>
    </rPh>
    <rPh sb="406" eb="408">
      <t>ヘイキン</t>
    </rPh>
    <rPh sb="410" eb="411">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</si>
</sst>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0.93</c:v>
                </c:pt>
                <c:pt idx="3">
                  <c:v>0</c:v>
                </c:pt>
                <c:pt idx="4" formatCode="#,##0.00;&quot;△&quot;#,##0.00;&quot;-&quot;">
                  <c:v>0.31</c:v>
                </c:pt>
              </c:numCache>
            </c:numRef>
          </c:val>
          <c:extLst>
            <c:ext xmlns:c16="http://schemas.microsoft.com/office/drawing/2014/chart" uri="{C3380CC4-5D6E-409C-BE32-E72D297353CC}">
              <c16:uniqueId val="{00000000-1D40-48A8-BE37-EF6BDDF1C50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1D40-48A8-BE37-EF6BDDF1C50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42.7</c:v>
                </c:pt>
                <c:pt idx="1">
                  <c:v>30.31</c:v>
                </c:pt>
                <c:pt idx="2">
                  <c:v>30.74</c:v>
                </c:pt>
                <c:pt idx="3">
                  <c:v>34.53</c:v>
                </c:pt>
                <c:pt idx="4">
                  <c:v>42.14</c:v>
                </c:pt>
              </c:numCache>
            </c:numRef>
          </c:val>
          <c:extLst>
            <c:ext xmlns:c16="http://schemas.microsoft.com/office/drawing/2014/chart" uri="{C3380CC4-5D6E-409C-BE32-E72D297353CC}">
              <c16:uniqueId val="{00000000-432D-427E-BB86-7F15A4EE93A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432D-427E-BB86-7F15A4EE93A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0.7</c:v>
                </c:pt>
                <c:pt idx="1">
                  <c:v>62.38</c:v>
                </c:pt>
                <c:pt idx="2">
                  <c:v>61.85</c:v>
                </c:pt>
                <c:pt idx="3">
                  <c:v>58.31</c:v>
                </c:pt>
                <c:pt idx="4">
                  <c:v>48.97</c:v>
                </c:pt>
              </c:numCache>
            </c:numRef>
          </c:val>
          <c:extLst>
            <c:ext xmlns:c16="http://schemas.microsoft.com/office/drawing/2014/chart" uri="{C3380CC4-5D6E-409C-BE32-E72D297353CC}">
              <c16:uniqueId val="{00000000-FD45-4C2E-9E22-3DA8147AD7D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FD45-4C2E-9E22-3DA8147AD7D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54.4</c:v>
                </c:pt>
                <c:pt idx="1">
                  <c:v>73.8</c:v>
                </c:pt>
                <c:pt idx="2">
                  <c:v>75.98</c:v>
                </c:pt>
                <c:pt idx="3">
                  <c:v>62.17</c:v>
                </c:pt>
                <c:pt idx="4">
                  <c:v>57.78</c:v>
                </c:pt>
              </c:numCache>
            </c:numRef>
          </c:val>
          <c:extLst>
            <c:ext xmlns:c16="http://schemas.microsoft.com/office/drawing/2014/chart" uri="{C3380CC4-5D6E-409C-BE32-E72D297353CC}">
              <c16:uniqueId val="{00000000-6899-4B57-9F4E-D3CEBEB3412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6899-4B57-9F4E-D3CEBEB3412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62-4EAE-99A9-CF3D7717144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62-4EAE-99A9-CF3D7717144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40-433B-9B69-5D949ED2BAC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40-433B-9B69-5D949ED2BAC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DC-4BC1-BBDD-CC3196EA6B6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DC-4BC1-BBDD-CC3196EA6B6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8E-40BF-B74F-1E4D0ECEEA4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8E-40BF-B74F-1E4D0ECEEA4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102173.77</c:v>
                </c:pt>
                <c:pt idx="1">
                  <c:v>1670.61</c:v>
                </c:pt>
                <c:pt idx="2">
                  <c:v>1570.08</c:v>
                </c:pt>
                <c:pt idx="3">
                  <c:v>1365.51</c:v>
                </c:pt>
                <c:pt idx="4">
                  <c:v>1194.8800000000001</c:v>
                </c:pt>
              </c:numCache>
            </c:numRef>
          </c:val>
          <c:extLst>
            <c:ext xmlns:c16="http://schemas.microsoft.com/office/drawing/2014/chart" uri="{C3380CC4-5D6E-409C-BE32-E72D297353CC}">
              <c16:uniqueId val="{00000000-D03F-4A54-8FBB-B424D629EA2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D03F-4A54-8FBB-B424D629EA2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0.52</c:v>
                </c:pt>
                <c:pt idx="1">
                  <c:v>22.66</c:v>
                </c:pt>
                <c:pt idx="2">
                  <c:v>17.91</c:v>
                </c:pt>
                <c:pt idx="3">
                  <c:v>21.61</c:v>
                </c:pt>
                <c:pt idx="4">
                  <c:v>22.96</c:v>
                </c:pt>
              </c:numCache>
            </c:numRef>
          </c:val>
          <c:extLst>
            <c:ext xmlns:c16="http://schemas.microsoft.com/office/drawing/2014/chart" uri="{C3380CC4-5D6E-409C-BE32-E72D297353CC}">
              <c16:uniqueId val="{00000000-17CF-404C-A0F6-C92B300AC31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17CF-404C-A0F6-C92B300AC31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60874.19</c:v>
                </c:pt>
                <c:pt idx="1">
                  <c:v>1232.57</c:v>
                </c:pt>
                <c:pt idx="2">
                  <c:v>1492.91</c:v>
                </c:pt>
                <c:pt idx="3">
                  <c:v>1211.42</c:v>
                </c:pt>
                <c:pt idx="4">
                  <c:v>1132.8800000000001</c:v>
                </c:pt>
              </c:numCache>
            </c:numRef>
          </c:val>
          <c:extLst>
            <c:ext xmlns:c16="http://schemas.microsoft.com/office/drawing/2014/chart" uri="{C3380CC4-5D6E-409C-BE32-E72D297353CC}">
              <c16:uniqueId val="{00000000-8F20-457E-B794-8B1323BB98F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8F20-457E-B794-8B1323BB98F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38" zoomScale="93" zoomScaleNormal="93"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飯舘村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4824</v>
      </c>
      <c r="AM8" s="60"/>
      <c r="AN8" s="60"/>
      <c r="AO8" s="60"/>
      <c r="AP8" s="60"/>
      <c r="AQ8" s="60"/>
      <c r="AR8" s="60"/>
      <c r="AS8" s="60"/>
      <c r="AT8" s="36">
        <f>データ!$S$6</f>
        <v>230.13</v>
      </c>
      <c r="AU8" s="36"/>
      <c r="AV8" s="36"/>
      <c r="AW8" s="36"/>
      <c r="AX8" s="36"/>
      <c r="AY8" s="36"/>
      <c r="AZ8" s="36"/>
      <c r="BA8" s="36"/>
      <c r="BB8" s="36">
        <f>データ!$T$6</f>
        <v>20.96</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34.42</v>
      </c>
      <c r="Q10" s="36"/>
      <c r="R10" s="36"/>
      <c r="S10" s="36"/>
      <c r="T10" s="36"/>
      <c r="U10" s="36"/>
      <c r="V10" s="36"/>
      <c r="W10" s="60">
        <f>データ!$Q$6</f>
        <v>3430</v>
      </c>
      <c r="X10" s="60"/>
      <c r="Y10" s="60"/>
      <c r="Z10" s="60"/>
      <c r="AA10" s="60"/>
      <c r="AB10" s="60"/>
      <c r="AC10" s="60"/>
      <c r="AD10" s="2"/>
      <c r="AE10" s="2"/>
      <c r="AF10" s="2"/>
      <c r="AG10" s="2"/>
      <c r="AH10" s="2"/>
      <c r="AI10" s="2"/>
      <c r="AJ10" s="2"/>
      <c r="AK10" s="2"/>
      <c r="AL10" s="60">
        <f>データ!$U$6</f>
        <v>1641</v>
      </c>
      <c r="AM10" s="60"/>
      <c r="AN10" s="60"/>
      <c r="AO10" s="60"/>
      <c r="AP10" s="60"/>
      <c r="AQ10" s="60"/>
      <c r="AR10" s="60"/>
      <c r="AS10" s="60"/>
      <c r="AT10" s="36">
        <f>データ!$V$6</f>
        <v>45.7</v>
      </c>
      <c r="AU10" s="36"/>
      <c r="AV10" s="36"/>
      <c r="AW10" s="36"/>
      <c r="AX10" s="36"/>
      <c r="AY10" s="36"/>
      <c r="AZ10" s="36"/>
      <c r="BA10" s="36"/>
      <c r="BB10" s="36">
        <f>データ!$W$6</f>
        <v>35.909999999999997</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114</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ialdWInuIzhpgLCGX6zZk2xbh50xV4kiXNJ7bMePk9A47GKhsg9RrsCNLifykTcyG1QPNOhhEinCX2IUpu9RkQ==" saltValue="JJuPu22tL80nYY+mnTXA3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75647</v>
      </c>
      <c r="D6" s="20">
        <f t="shared" si="3"/>
        <v>47</v>
      </c>
      <c r="E6" s="20">
        <f t="shared" si="3"/>
        <v>1</v>
      </c>
      <c r="F6" s="20">
        <f t="shared" si="3"/>
        <v>0</v>
      </c>
      <c r="G6" s="20">
        <f t="shared" si="3"/>
        <v>0</v>
      </c>
      <c r="H6" s="20" t="str">
        <f t="shared" si="3"/>
        <v>福島県　飯舘村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34.42</v>
      </c>
      <c r="Q6" s="21">
        <f t="shared" si="3"/>
        <v>3430</v>
      </c>
      <c r="R6" s="21">
        <f t="shared" si="3"/>
        <v>4824</v>
      </c>
      <c r="S6" s="21">
        <f t="shared" si="3"/>
        <v>230.13</v>
      </c>
      <c r="T6" s="21">
        <f t="shared" si="3"/>
        <v>20.96</v>
      </c>
      <c r="U6" s="21">
        <f t="shared" si="3"/>
        <v>1641</v>
      </c>
      <c r="V6" s="21">
        <f t="shared" si="3"/>
        <v>45.7</v>
      </c>
      <c r="W6" s="21">
        <f t="shared" si="3"/>
        <v>35.909999999999997</v>
      </c>
      <c r="X6" s="22">
        <f>IF(X7="",NA(),X7)</f>
        <v>54.4</v>
      </c>
      <c r="Y6" s="22">
        <f t="shared" ref="Y6:AG6" si="4">IF(Y7="",NA(),Y7)</f>
        <v>73.8</v>
      </c>
      <c r="Z6" s="22">
        <f t="shared" si="4"/>
        <v>75.98</v>
      </c>
      <c r="AA6" s="22">
        <f t="shared" si="4"/>
        <v>62.17</v>
      </c>
      <c r="AB6" s="22">
        <f t="shared" si="4"/>
        <v>57.78</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102173.77</v>
      </c>
      <c r="BF6" s="22">
        <f t="shared" ref="BF6:BN6" si="7">IF(BF7="",NA(),BF7)</f>
        <v>1670.61</v>
      </c>
      <c r="BG6" s="22">
        <f t="shared" si="7"/>
        <v>1570.08</v>
      </c>
      <c r="BH6" s="22">
        <f t="shared" si="7"/>
        <v>1365.51</v>
      </c>
      <c r="BI6" s="22">
        <f t="shared" si="7"/>
        <v>1194.8800000000001</v>
      </c>
      <c r="BJ6" s="22">
        <f t="shared" si="7"/>
        <v>1274.21</v>
      </c>
      <c r="BK6" s="22">
        <f t="shared" si="7"/>
        <v>1183.92</v>
      </c>
      <c r="BL6" s="22">
        <f t="shared" si="7"/>
        <v>1128.72</v>
      </c>
      <c r="BM6" s="22">
        <f t="shared" si="7"/>
        <v>1125.25</v>
      </c>
      <c r="BN6" s="22">
        <f t="shared" si="7"/>
        <v>1157.05</v>
      </c>
      <c r="BO6" s="21" t="str">
        <f>IF(BO7="","",IF(BO7="-","【-】","【"&amp;SUBSTITUTE(TEXT(BO7,"#,##0.00"),"-","△")&amp;"】"))</f>
        <v>【982.48】</v>
      </c>
      <c r="BP6" s="22">
        <f>IF(BP7="",NA(),BP7)</f>
        <v>0.52</v>
      </c>
      <c r="BQ6" s="22">
        <f t="shared" ref="BQ6:BY6" si="8">IF(BQ7="",NA(),BQ7)</f>
        <v>22.66</v>
      </c>
      <c r="BR6" s="22">
        <f t="shared" si="8"/>
        <v>17.91</v>
      </c>
      <c r="BS6" s="22">
        <f t="shared" si="8"/>
        <v>21.61</v>
      </c>
      <c r="BT6" s="22">
        <f t="shared" si="8"/>
        <v>22.96</v>
      </c>
      <c r="BU6" s="22">
        <f t="shared" si="8"/>
        <v>41.25</v>
      </c>
      <c r="BV6" s="22">
        <f t="shared" si="8"/>
        <v>42.5</v>
      </c>
      <c r="BW6" s="22">
        <f t="shared" si="8"/>
        <v>41.84</v>
      </c>
      <c r="BX6" s="22">
        <f t="shared" si="8"/>
        <v>41.44</v>
      </c>
      <c r="BY6" s="22">
        <f t="shared" si="8"/>
        <v>37.65</v>
      </c>
      <c r="BZ6" s="21" t="str">
        <f>IF(BZ7="","",IF(BZ7="-","【-】","【"&amp;SUBSTITUTE(TEXT(BZ7,"#,##0.00"),"-","△")&amp;"】"))</f>
        <v>【50.61】</v>
      </c>
      <c r="CA6" s="22">
        <f>IF(CA7="",NA(),CA7)</f>
        <v>60874.19</v>
      </c>
      <c r="CB6" s="22">
        <f t="shared" ref="CB6:CJ6" si="9">IF(CB7="",NA(),CB7)</f>
        <v>1232.57</v>
      </c>
      <c r="CC6" s="22">
        <f t="shared" si="9"/>
        <v>1492.91</v>
      </c>
      <c r="CD6" s="22">
        <f t="shared" si="9"/>
        <v>1211.42</v>
      </c>
      <c r="CE6" s="22">
        <f t="shared" si="9"/>
        <v>1132.8800000000001</v>
      </c>
      <c r="CF6" s="22">
        <f t="shared" si="9"/>
        <v>383.25</v>
      </c>
      <c r="CG6" s="22">
        <f t="shared" si="9"/>
        <v>377.72</v>
      </c>
      <c r="CH6" s="22">
        <f t="shared" si="9"/>
        <v>390.47</v>
      </c>
      <c r="CI6" s="22">
        <f t="shared" si="9"/>
        <v>403.61</v>
      </c>
      <c r="CJ6" s="22">
        <f t="shared" si="9"/>
        <v>442.82</v>
      </c>
      <c r="CK6" s="21" t="str">
        <f>IF(CK7="","",IF(CK7="-","【-】","【"&amp;SUBSTITUTE(TEXT(CK7,"#,##0.00"),"-","△")&amp;"】"))</f>
        <v>【320.83】</v>
      </c>
      <c r="CL6" s="22">
        <f>IF(CL7="",NA(),CL7)</f>
        <v>42.7</v>
      </c>
      <c r="CM6" s="22">
        <f t="shared" ref="CM6:CU6" si="10">IF(CM7="",NA(),CM7)</f>
        <v>30.31</v>
      </c>
      <c r="CN6" s="22">
        <f t="shared" si="10"/>
        <v>30.74</v>
      </c>
      <c r="CO6" s="22">
        <f t="shared" si="10"/>
        <v>34.53</v>
      </c>
      <c r="CP6" s="22">
        <f t="shared" si="10"/>
        <v>42.14</v>
      </c>
      <c r="CQ6" s="22">
        <f t="shared" si="10"/>
        <v>48.26</v>
      </c>
      <c r="CR6" s="22">
        <f t="shared" si="10"/>
        <v>48.01</v>
      </c>
      <c r="CS6" s="22">
        <f t="shared" si="10"/>
        <v>49.08</v>
      </c>
      <c r="CT6" s="22">
        <f t="shared" si="10"/>
        <v>51.46</v>
      </c>
      <c r="CU6" s="22">
        <f t="shared" si="10"/>
        <v>51.84</v>
      </c>
      <c r="CV6" s="21" t="str">
        <f>IF(CV7="","",IF(CV7="-","【-】","【"&amp;SUBSTITUTE(TEXT(CV7,"#,##0.00"),"-","△")&amp;"】"))</f>
        <v>【56.15】</v>
      </c>
      <c r="CW6" s="22">
        <f>IF(CW7="",NA(),CW7)</f>
        <v>0.7</v>
      </c>
      <c r="CX6" s="22">
        <f t="shared" ref="CX6:DF6" si="11">IF(CX7="",NA(),CX7)</f>
        <v>62.38</v>
      </c>
      <c r="CY6" s="22">
        <f t="shared" si="11"/>
        <v>61.85</v>
      </c>
      <c r="CZ6" s="22">
        <f t="shared" si="11"/>
        <v>58.31</v>
      </c>
      <c r="DA6" s="22">
        <f t="shared" si="11"/>
        <v>48.97</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0.93</v>
      </c>
      <c r="EG6" s="21">
        <f t="shared" si="14"/>
        <v>0</v>
      </c>
      <c r="EH6" s="22">
        <f t="shared" si="14"/>
        <v>0.31</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75647</v>
      </c>
      <c r="D7" s="24">
        <v>47</v>
      </c>
      <c r="E7" s="24">
        <v>1</v>
      </c>
      <c r="F7" s="24">
        <v>0</v>
      </c>
      <c r="G7" s="24">
        <v>0</v>
      </c>
      <c r="H7" s="24" t="s">
        <v>96</v>
      </c>
      <c r="I7" s="24" t="s">
        <v>97</v>
      </c>
      <c r="J7" s="24" t="s">
        <v>98</v>
      </c>
      <c r="K7" s="24" t="s">
        <v>99</v>
      </c>
      <c r="L7" s="24" t="s">
        <v>100</v>
      </c>
      <c r="M7" s="24" t="s">
        <v>101</v>
      </c>
      <c r="N7" s="25" t="s">
        <v>102</v>
      </c>
      <c r="O7" s="25" t="s">
        <v>103</v>
      </c>
      <c r="P7" s="25">
        <v>34.42</v>
      </c>
      <c r="Q7" s="25">
        <v>3430</v>
      </c>
      <c r="R7" s="25">
        <v>4824</v>
      </c>
      <c r="S7" s="25">
        <v>230.13</v>
      </c>
      <c r="T7" s="25">
        <v>20.96</v>
      </c>
      <c r="U7" s="25">
        <v>1641</v>
      </c>
      <c r="V7" s="25">
        <v>45.7</v>
      </c>
      <c r="W7" s="25">
        <v>35.909999999999997</v>
      </c>
      <c r="X7" s="25">
        <v>54.4</v>
      </c>
      <c r="Y7" s="25">
        <v>73.8</v>
      </c>
      <c r="Z7" s="25">
        <v>75.98</v>
      </c>
      <c r="AA7" s="25">
        <v>62.17</v>
      </c>
      <c r="AB7" s="25">
        <v>57.78</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102173.77</v>
      </c>
      <c r="BF7" s="25">
        <v>1670.61</v>
      </c>
      <c r="BG7" s="25">
        <v>1570.08</v>
      </c>
      <c r="BH7" s="25">
        <v>1365.51</v>
      </c>
      <c r="BI7" s="25">
        <v>1194.8800000000001</v>
      </c>
      <c r="BJ7" s="25">
        <v>1274.21</v>
      </c>
      <c r="BK7" s="25">
        <v>1183.92</v>
      </c>
      <c r="BL7" s="25">
        <v>1128.72</v>
      </c>
      <c r="BM7" s="25">
        <v>1125.25</v>
      </c>
      <c r="BN7" s="25">
        <v>1157.05</v>
      </c>
      <c r="BO7" s="25">
        <v>982.48</v>
      </c>
      <c r="BP7" s="25">
        <v>0.52</v>
      </c>
      <c r="BQ7" s="25">
        <v>22.66</v>
      </c>
      <c r="BR7" s="25">
        <v>17.91</v>
      </c>
      <c r="BS7" s="25">
        <v>21.61</v>
      </c>
      <c r="BT7" s="25">
        <v>22.96</v>
      </c>
      <c r="BU7" s="25">
        <v>41.25</v>
      </c>
      <c r="BV7" s="25">
        <v>42.5</v>
      </c>
      <c r="BW7" s="25">
        <v>41.84</v>
      </c>
      <c r="BX7" s="25">
        <v>41.44</v>
      </c>
      <c r="BY7" s="25">
        <v>37.65</v>
      </c>
      <c r="BZ7" s="25">
        <v>50.61</v>
      </c>
      <c r="CA7" s="25">
        <v>60874.19</v>
      </c>
      <c r="CB7" s="25">
        <v>1232.57</v>
      </c>
      <c r="CC7" s="25">
        <v>1492.91</v>
      </c>
      <c r="CD7" s="25">
        <v>1211.42</v>
      </c>
      <c r="CE7" s="25">
        <v>1132.8800000000001</v>
      </c>
      <c r="CF7" s="25">
        <v>383.25</v>
      </c>
      <c r="CG7" s="25">
        <v>377.72</v>
      </c>
      <c r="CH7" s="25">
        <v>390.47</v>
      </c>
      <c r="CI7" s="25">
        <v>403.61</v>
      </c>
      <c r="CJ7" s="25">
        <v>442.82</v>
      </c>
      <c r="CK7" s="25">
        <v>320.83</v>
      </c>
      <c r="CL7" s="25">
        <v>42.7</v>
      </c>
      <c r="CM7" s="25">
        <v>30.31</v>
      </c>
      <c r="CN7" s="25">
        <v>30.74</v>
      </c>
      <c r="CO7" s="25">
        <v>34.53</v>
      </c>
      <c r="CP7" s="25">
        <v>42.14</v>
      </c>
      <c r="CQ7" s="25">
        <v>48.26</v>
      </c>
      <c r="CR7" s="25">
        <v>48.01</v>
      </c>
      <c r="CS7" s="25">
        <v>49.08</v>
      </c>
      <c r="CT7" s="25">
        <v>51.46</v>
      </c>
      <c r="CU7" s="25">
        <v>51.84</v>
      </c>
      <c r="CV7" s="25">
        <v>56.15</v>
      </c>
      <c r="CW7" s="25">
        <v>0.7</v>
      </c>
      <c r="CX7" s="25">
        <v>62.38</v>
      </c>
      <c r="CY7" s="25">
        <v>61.85</v>
      </c>
      <c r="CZ7" s="25">
        <v>58.31</v>
      </c>
      <c r="DA7" s="25">
        <v>48.97</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0.93</v>
      </c>
      <c r="EG7" s="25">
        <v>0</v>
      </c>
      <c r="EH7" s="25">
        <v>0.31</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2024-01-31T00:37:21Z</cp:lastPrinted>
  <dcterms:created xsi:type="dcterms:W3CDTF">2023-12-05T01:05:14Z</dcterms:created>
  <dcterms:modified xsi:type="dcterms:W3CDTF">2024-01-31T00:37:23Z</dcterms:modified>
  <cp:category/>
</cp:coreProperties>
</file>