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52.101.10\share\Disk\10_生活環境課\③上下水道係\01_上下水道一般\10_経営比較分析表\R5\03_提出用\"/>
    </mc:Choice>
  </mc:AlternateContent>
  <xr:revisionPtr revIDLastSave="0" documentId="13_ncr:1_{79CC3D68-93F2-4074-8667-0468ABD6A9E3}" xr6:coauthVersionLast="45" xr6:coauthVersionMax="45" xr10:uidLastSave="{00000000-0000-0000-0000-000000000000}"/>
  <workbookProtection workbookAlgorithmName="SHA-512" workbookHashValue="s6RsfPp9FDXT/6oZ2IPLrcrNrdXNeRdWqyVoB6b1N86DCKTVyG0UtUjrqOY+qYWYA5sZegm0nbtz7tHB3E954w==" workbookSaltValue="q9UbvMJ9onFMCWt0cGK/z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F85" i="4"/>
  <c r="E85" i="4"/>
  <c r="BB10" i="4"/>
  <c r="AT10" i="4"/>
  <c r="AL10" i="4"/>
  <c r="I10" i="4"/>
  <c r="B10" i="4"/>
  <c r="BB8" i="4"/>
  <c r="AT8" i="4"/>
  <c r="AD8" i="4"/>
  <c r="W8" i="4"/>
  <c r="P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<sst xmlns="http://schemas.openxmlformats.org/spreadsheetml/2006/main" count="228" uniqueCount="114">
  <si>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</si>
  <si>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</si>
  <si>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</si>
  <si>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</si>
  <si>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</si>
  <si>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</si>
  <si>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</si>
  <si>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</si>
  <si>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</si>
  <si>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</si>
  <si>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</si>
  <si>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</si>
  <si>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</si>
  <si>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</si>
  <si>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</si>
  <si>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</si>
  <si>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</si>
  <si>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</si>
  <si>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</si>
  <si>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</si>
  <si>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</si>
  <si>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</si>
  <si>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</si>
  <si>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</si>
  <si>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</si>
  <si>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</si>
  <si>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</si>
  <si>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</si>
  <si>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</si>
  <si>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</si>
  <si>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</si>
  <si>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</si>
  <si>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</si>
  <si>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</si>
  <si>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</si>
  <si>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</si>
  <si>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</si>
  <si>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</si>
  <si>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</si>
  <si>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</si>
  <si>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</si>
  <si>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</si>
  <si>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</si>
  <si>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</si>
  <si>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</si>
  <si>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</si>
  <si>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</si>
  <si>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</si>
  <si>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</si>
  <si>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</si>
  <si>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</si>
  <si>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</si>
  <si>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</si>
  <si>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</si>
  <si>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</si>
  <si>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</si>
  <si>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</si>
  <si>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</si>
  <si>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</si>
  <si>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</si>
  <si>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</si>
  <si>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</si>
  <si>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</si>
  <si>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</si>
  <si>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</si>
  <si>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</si>
  <si>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</si>
  <si>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</si>
  <si>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</si>
  <si>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</si>
  <si>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</si>
  <si>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</si>
  <si>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</si>
  <si>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</si>
  <si>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</si>
  <si>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</si>
  <si>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</si>
  <si>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</si>
  <si>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</si>
  <si>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</si>
  <si>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</si>
  <si>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</si>
  <si>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</si>
  <si>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</si>
  <si>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</si>
  <si>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</si>
  <si>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</si>
  <si>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</si>
  <si>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</si>
  <si>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</si>
  <si>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</si>
  <si>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</si>
  <si>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</si>
  <si>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</si>
  <si>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</si>
  <si>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</si>
  <si>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</si>
  <si>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</si>
  <si>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</si>
  <si>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</si>
  <si>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</si>
  <si>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</si>
  <si>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</si>
  <si>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</si>
  <si>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</si>
  <si>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</si>
  <si>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</si>
  <si>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</si>
  <si>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</si>
  <si>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</si>
  <si>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</si>
  <si>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➀一般会計からの基準外繰入により、100%以上である状況に変わりがない。料金改定を令和8年度に予定しており、経営の改善を図っていく。
②給水収益は減少傾向、維持管理が増加傾向であり、一般会計基準外繰入が減少されることから、料金改定を実施し経営の安定を図っていく。
③減債積立金を活用し、企業債の繰上償還を実施。適正な水準と資金繰りを把握し、経営の効率化を図っていく。
④今後、施設更新を控え新たに借入が予想されるため、減債積立金の活用と料金改定を実施し、適正な水準へ改善を図っていく。
⑤料金改定を令和8年度に予定し、適切な収入を確保する。また、費用の見直しや更なる費用の削減に努めていく。
⑥経費節減を実施しているが、極端な減少は見込めない状況にある。
⑦非常時対応、消火用容量を考慮し施設更新、耐震化の際に施設容量の最適化を図っていく。
⑧管路更新計画を策定し計画的、効率的な更新を実施し、有収率向上に努めていく。</t>
    <rPh sb="1" eb="3">
      <t>イッパン</t>
    </rPh>
    <rPh sb="3" eb="5">
      <t>カイケイ</t>
    </rPh>
    <rPh sb="8" eb="10">
      <t>キジュン</t>
    </rPh>
    <rPh sb="10" eb="11">
      <t>ガイ</t>
    </rPh>
    <rPh sb="11" eb="13">
      <t>クリイレ</t>
    </rPh>
    <rPh sb="21" eb="23">
      <t>イジョウ</t>
    </rPh>
    <rPh sb="26" eb="28">
      <t>ジョウキョウ</t>
    </rPh>
    <rPh sb="29" eb="30">
      <t>カ</t>
    </rPh>
    <rPh sb="36" eb="38">
      <t>リョウキン</t>
    </rPh>
    <rPh sb="38" eb="40">
      <t>カイテイ</t>
    </rPh>
    <rPh sb="41" eb="43">
      <t>レイワ</t>
    </rPh>
    <rPh sb="44" eb="46">
      <t>ネンド</t>
    </rPh>
    <rPh sb="47" eb="49">
      <t>ヨテイ</t>
    </rPh>
    <rPh sb="54" eb="56">
      <t>ケイエイ</t>
    </rPh>
    <rPh sb="57" eb="59">
      <t>カイゼン</t>
    </rPh>
    <rPh sb="60" eb="61">
      <t>ハカ</t>
    </rPh>
    <rPh sb="68" eb="72">
      <t>キュウスイシュウエキ</t>
    </rPh>
    <rPh sb="73" eb="77">
      <t>ゲンショウケイコウ</t>
    </rPh>
    <rPh sb="78" eb="80">
      <t>イジ</t>
    </rPh>
    <rPh sb="80" eb="82">
      <t>カンリ</t>
    </rPh>
    <rPh sb="83" eb="85">
      <t>ゾウカ</t>
    </rPh>
    <rPh sb="85" eb="87">
      <t>ケイコウ</t>
    </rPh>
    <rPh sb="91" eb="93">
      <t>イッパン</t>
    </rPh>
    <rPh sb="93" eb="95">
      <t>カイケイ</t>
    </rPh>
    <rPh sb="95" eb="97">
      <t>キジュン</t>
    </rPh>
    <rPh sb="97" eb="98">
      <t>ガイ</t>
    </rPh>
    <rPh sb="98" eb="100">
      <t>クリイレ</t>
    </rPh>
    <rPh sb="101" eb="103">
      <t>ゲンショウ</t>
    </rPh>
    <rPh sb="111" eb="113">
      <t>リョウキン</t>
    </rPh>
    <rPh sb="113" eb="115">
      <t>カイテイ</t>
    </rPh>
    <rPh sb="116" eb="118">
      <t>ジッシ</t>
    </rPh>
    <rPh sb="119" eb="121">
      <t>ケイエイ</t>
    </rPh>
    <rPh sb="122" eb="124">
      <t>アンテイ</t>
    </rPh>
    <rPh sb="125" eb="126">
      <t>ハカ</t>
    </rPh>
    <rPh sb="133" eb="135">
      <t>ゲンサイ</t>
    </rPh>
    <rPh sb="135" eb="137">
      <t>ツミタテ</t>
    </rPh>
    <rPh sb="137" eb="138">
      <t>キン</t>
    </rPh>
    <rPh sb="139" eb="141">
      <t>カツヨウ</t>
    </rPh>
    <rPh sb="143" eb="145">
      <t>キギョウ</t>
    </rPh>
    <rPh sb="145" eb="146">
      <t>サイ</t>
    </rPh>
    <rPh sb="147" eb="149">
      <t>クリアゲ</t>
    </rPh>
    <rPh sb="149" eb="151">
      <t>ショウカン</t>
    </rPh>
    <rPh sb="152" eb="154">
      <t>ジッシ</t>
    </rPh>
    <rPh sb="155" eb="157">
      <t>テキセイ</t>
    </rPh>
    <rPh sb="158" eb="160">
      <t>スイジュン</t>
    </rPh>
    <rPh sb="161" eb="164">
      <t>シキング</t>
    </rPh>
    <rPh sb="166" eb="168">
      <t>ハアク</t>
    </rPh>
    <rPh sb="170" eb="172">
      <t>ケイエイ</t>
    </rPh>
    <rPh sb="173" eb="176">
      <t>コウリツカ</t>
    </rPh>
    <rPh sb="177" eb="178">
      <t>ハカ</t>
    </rPh>
    <rPh sb="185" eb="187">
      <t>コンゴ</t>
    </rPh>
    <rPh sb="188" eb="190">
      <t>シセツ</t>
    </rPh>
    <rPh sb="190" eb="192">
      <t>コウシン</t>
    </rPh>
    <rPh sb="193" eb="194">
      <t>ヒカ</t>
    </rPh>
    <rPh sb="195" eb="196">
      <t>アラ</t>
    </rPh>
    <rPh sb="198" eb="200">
      <t>カリイレ</t>
    </rPh>
    <rPh sb="201" eb="203">
      <t>ヨソウ</t>
    </rPh>
    <rPh sb="209" eb="214">
      <t>ゲンサイツミタテキン</t>
    </rPh>
    <rPh sb="215" eb="217">
      <t>カツヨウ</t>
    </rPh>
    <rPh sb="218" eb="220">
      <t>リョウキン</t>
    </rPh>
    <rPh sb="220" eb="222">
      <t>カイテイ</t>
    </rPh>
    <rPh sb="223" eb="225">
      <t>ジッシ</t>
    </rPh>
    <rPh sb="227" eb="229">
      <t>テキセイ</t>
    </rPh>
    <rPh sb="230" eb="232">
      <t>スイジュン</t>
    </rPh>
    <rPh sb="233" eb="235">
      <t>カイゼン</t>
    </rPh>
    <rPh sb="236" eb="237">
      <t>ハカ</t>
    </rPh>
    <rPh sb="259" eb="261">
      <t>テキセツ</t>
    </rPh>
    <rPh sb="262" eb="264">
      <t>シュウニュウ</t>
    </rPh>
    <rPh sb="265" eb="267">
      <t>カクホ</t>
    </rPh>
    <rPh sb="273" eb="275">
      <t>ヒヨウ</t>
    </rPh>
    <rPh sb="276" eb="278">
      <t>ミナオ</t>
    </rPh>
    <rPh sb="280" eb="281">
      <t>サラ</t>
    </rPh>
    <rPh sb="283" eb="285">
      <t>ヒヨウ</t>
    </rPh>
    <rPh sb="286" eb="288">
      <t>サクゲン</t>
    </rPh>
    <rPh sb="289" eb="290">
      <t>ツト</t>
    </rPh>
    <rPh sb="297" eb="299">
      <t>ケイヒ</t>
    </rPh>
    <rPh sb="299" eb="301">
      <t>セツゲン</t>
    </rPh>
    <rPh sb="302" eb="304">
      <t>ジッシ</t>
    </rPh>
    <rPh sb="310" eb="312">
      <t>キョクタン</t>
    </rPh>
    <rPh sb="313" eb="315">
      <t>ゲンショウ</t>
    </rPh>
    <rPh sb="316" eb="318">
      <t>ミコ</t>
    </rPh>
    <rPh sb="321" eb="323">
      <t>ジョウキョウ</t>
    </rPh>
    <rPh sb="329" eb="332">
      <t>ヒジョウジ</t>
    </rPh>
    <rPh sb="332" eb="334">
      <t>タイオウ</t>
    </rPh>
    <rPh sb="335" eb="338">
      <t>ショウカヨウ</t>
    </rPh>
    <rPh sb="338" eb="340">
      <t>ヨウリョウ</t>
    </rPh>
    <rPh sb="341" eb="343">
      <t>コウリョ</t>
    </rPh>
    <rPh sb="344" eb="346">
      <t>シセツ</t>
    </rPh>
    <rPh sb="346" eb="348">
      <t>コウシン</t>
    </rPh>
    <rPh sb="349" eb="352">
      <t>タイシンカ</t>
    </rPh>
    <rPh sb="353" eb="354">
      <t>サイ</t>
    </rPh>
    <rPh sb="355" eb="357">
      <t>シセツ</t>
    </rPh>
    <rPh sb="357" eb="359">
      <t>ヨウリョウ</t>
    </rPh>
    <rPh sb="360" eb="362">
      <t>サイテキ</t>
    </rPh>
    <rPh sb="362" eb="363">
      <t>カ</t>
    </rPh>
    <rPh sb="364" eb="365">
      <t>ハカ</t>
    </rPh>
    <rPh sb="373" eb="377">
      <t>カンロコウシン</t>
    </rPh>
    <rPh sb="377" eb="379">
      <t>ケイカク</t>
    </rPh>
    <rPh sb="380" eb="382">
      <t>サクテイ</t>
    </rPh>
    <rPh sb="383" eb="386">
      <t>ケイカクテキ</t>
    </rPh>
    <rPh sb="387" eb="390">
      <t>コウリツテキ</t>
    </rPh>
    <rPh sb="391" eb="393">
      <t>コウシン</t>
    </rPh>
    <rPh sb="394" eb="396">
      <t>ジッシ</t>
    </rPh>
    <rPh sb="398" eb="401">
      <t>ユウシュウリツ</t>
    </rPh>
    <rPh sb="401" eb="403">
      <t>コウジョウ</t>
    </rPh>
    <rPh sb="404" eb="405">
      <t>ツト</t>
    </rPh>
    <phoneticPr fontId="4"/>
  </si>
  <si>
    <t>➀施設の更新計画が未策定であり、財源の確保と併せて、早急に検討する必要性がある。
②有収率向上に効果的な管路更新計画を策定し計画的に実施していく。
③管路経年劣化率は低いが、今後更新需要は上昇していくため、財政状況を踏まえた平準化した管路更新を継続的に実施していくことが必要である。</t>
    <rPh sb="1" eb="3">
      <t>シセツ</t>
    </rPh>
    <rPh sb="4" eb="6">
      <t>コウシン</t>
    </rPh>
    <rPh sb="6" eb="8">
      <t>ケイカク</t>
    </rPh>
    <rPh sb="9" eb="10">
      <t>ミ</t>
    </rPh>
    <rPh sb="10" eb="12">
      <t>サクテイ</t>
    </rPh>
    <rPh sb="16" eb="18">
      <t>ザイゲン</t>
    </rPh>
    <rPh sb="19" eb="21">
      <t>カクホ</t>
    </rPh>
    <rPh sb="22" eb="23">
      <t>アワ</t>
    </rPh>
    <rPh sb="26" eb="28">
      <t>ソウキュウ</t>
    </rPh>
    <rPh sb="29" eb="31">
      <t>ケントウ</t>
    </rPh>
    <rPh sb="33" eb="36">
      <t>ヒツヨウセイ</t>
    </rPh>
    <rPh sb="42" eb="45">
      <t>ユウシュウリツ</t>
    </rPh>
    <rPh sb="45" eb="47">
      <t>コウジョウ</t>
    </rPh>
    <rPh sb="48" eb="51">
      <t>コウカテキ</t>
    </rPh>
    <rPh sb="52" eb="54">
      <t>カンロ</t>
    </rPh>
    <rPh sb="54" eb="56">
      <t>コウシン</t>
    </rPh>
    <rPh sb="56" eb="58">
      <t>ケイカク</t>
    </rPh>
    <rPh sb="59" eb="61">
      <t>サクテイ</t>
    </rPh>
    <rPh sb="62" eb="65">
      <t>ケイカクテキ</t>
    </rPh>
    <rPh sb="66" eb="68">
      <t>ジッシ</t>
    </rPh>
    <rPh sb="75" eb="82">
      <t>カンロケイネンレッカリツ</t>
    </rPh>
    <rPh sb="83" eb="84">
      <t>ヒク</t>
    </rPh>
    <rPh sb="87" eb="89">
      <t>コンゴ</t>
    </rPh>
    <rPh sb="89" eb="93">
      <t>コウシンジュヨウ</t>
    </rPh>
    <rPh sb="94" eb="96">
      <t>ジョウショウ</t>
    </rPh>
    <rPh sb="103" eb="107">
      <t>ザイセイジョウキョウ</t>
    </rPh>
    <rPh sb="108" eb="109">
      <t>フ</t>
    </rPh>
    <rPh sb="112" eb="115">
      <t>ヘイジュンカ</t>
    </rPh>
    <rPh sb="117" eb="119">
      <t>カンロ</t>
    </rPh>
    <rPh sb="119" eb="121">
      <t>コウシン</t>
    </rPh>
    <rPh sb="135" eb="137">
      <t>ヒツヨウ</t>
    </rPh>
    <phoneticPr fontId="4"/>
  </si>
  <si>
    <t>・経営の健全性・効率性については、健全かつ適正な事業運営が行うため、料金改定を令和8年度を目標に進めていく。
・老朽化の状況については、資産の更新需要に備え、投資の見通しと財源の見通しを適切に把握し、目標設定及び目標達成に要する計画期間内の投資規模を把握して進めてていく。</t>
    <rPh sb="1" eb="3">
      <t>ケイエイ</t>
    </rPh>
    <rPh sb="36" eb="38">
      <t>カイテイ</t>
    </rPh>
    <rPh sb="39" eb="41">
      <t>レイワ</t>
    </rPh>
    <rPh sb="42" eb="43">
      <t>ネン</t>
    </rPh>
    <rPh sb="43" eb="44">
      <t>ド</t>
    </rPh>
    <rPh sb="45" eb="47">
      <t>モクヒョウ</t>
    </rPh>
    <rPh sb="48" eb="49">
      <t>スス</t>
    </rPh>
    <rPh sb="56" eb="59">
      <t>ロウキュウカ</t>
    </rPh>
    <rPh sb="60" eb="62">
      <t>ジョウキョウ</t>
    </rPh>
    <rPh sb="79" eb="81">
      <t>トウシ</t>
    </rPh>
    <rPh sb="82" eb="84">
      <t>ミトオ</t>
    </rPh>
    <rPh sb="86" eb="88">
      <t>ザイゲン</t>
    </rPh>
    <rPh sb="89" eb="91">
      <t>ミトオ</t>
    </rPh>
    <rPh sb="93" eb="95">
      <t>テキセツ</t>
    </rPh>
    <rPh sb="96" eb="98">
      <t>ハアク</t>
    </rPh>
    <rPh sb="100" eb="102">
      <t>モクヒョウ</t>
    </rPh>
    <rPh sb="102" eb="104">
      <t>セッテイ</t>
    </rPh>
    <rPh sb="104" eb="105">
      <t>オヨ</t>
    </rPh>
    <rPh sb="106" eb="108">
      <t>モクヒョウ</t>
    </rPh>
    <rPh sb="108" eb="110">
      <t>タッセイ</t>
    </rPh>
    <rPh sb="111" eb="112">
      <t>ヨウ</t>
    </rPh>
    <rPh sb="114" eb="116">
      <t>ケイカク</t>
    </rPh>
    <rPh sb="116" eb="118">
      <t>キカン</t>
    </rPh>
    <rPh sb="118" eb="119">
      <t>ナイ</t>
    </rPh>
    <rPh sb="120" eb="122">
      <t>トウシ</t>
    </rPh>
    <rPh sb="122" eb="124">
      <t>キボ</t>
    </rPh>
    <rPh sb="125" eb="127">
      <t>ハアク</t>
    </rPh>
    <rPh sb="129" eb="13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</si>
</sst>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7.0000000000000007E-2</c:v>
                </c:pt>
                <c:pt idx="1">
                  <c:v>1.1399999999999999</c:v>
                </c:pt>
                <c:pt idx="2" formatCode="#,##0.00;&quot;△&quot;#,##0.00">
                  <c:v>0</c:v>
                </c:pt>
                <c:pt idx="3" formatCode="#,##0.00;&quot;△&quot;#,##0.00">
                  <c:v>0</c:v>
                </c:pt>
                <c:pt idx="4">
                  <c:v>0.05</c:v>
                </c:pt>
              </c:numCache>
            </c:numRef>
          </c:val>
          <c:extLst>
            <c:ext xmlns:c16="http://schemas.microsoft.com/office/drawing/2014/chart" uri="{C3380CC4-5D6E-409C-BE32-E72D297353CC}">
              <c16:uniqueId val="{00000000-74B5-469C-9034-6470EE027ED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74B5-469C-9034-6470EE027ED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64.66</c:v>
                </c:pt>
                <c:pt idx="1">
                  <c:v>64.17</c:v>
                </c:pt>
                <c:pt idx="2">
                  <c:v>67.89</c:v>
                </c:pt>
                <c:pt idx="3">
                  <c:v>67.569999999999993</c:v>
                </c:pt>
                <c:pt idx="4">
                  <c:v>66.900000000000006</c:v>
                </c:pt>
              </c:numCache>
            </c:numRef>
          </c:val>
          <c:extLst>
            <c:ext xmlns:c16="http://schemas.microsoft.com/office/drawing/2014/chart" uri="{C3380CC4-5D6E-409C-BE32-E72D297353CC}">
              <c16:uniqueId val="{00000000-3194-4913-A8E1-5B58197BF3A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3194-4913-A8E1-5B58197BF3A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82.58</c:v>
                </c:pt>
                <c:pt idx="1">
                  <c:v>82.16</c:v>
                </c:pt>
                <c:pt idx="2">
                  <c:v>80.31</c:v>
                </c:pt>
                <c:pt idx="3">
                  <c:v>78.97</c:v>
                </c:pt>
                <c:pt idx="4">
                  <c:v>78.97</c:v>
                </c:pt>
              </c:numCache>
            </c:numRef>
          </c:val>
          <c:extLst>
            <c:ext xmlns:c16="http://schemas.microsoft.com/office/drawing/2014/chart" uri="{C3380CC4-5D6E-409C-BE32-E72D297353CC}">
              <c16:uniqueId val="{00000000-A78C-4559-B6F0-149E4EAF556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A78C-4559-B6F0-149E4EAF556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106.99</c:v>
                </c:pt>
                <c:pt idx="1">
                  <c:v>110.08</c:v>
                </c:pt>
                <c:pt idx="2">
                  <c:v>106.7</c:v>
                </c:pt>
                <c:pt idx="3">
                  <c:v>110.47</c:v>
                </c:pt>
                <c:pt idx="4">
                  <c:v>111.69</c:v>
                </c:pt>
              </c:numCache>
            </c:numRef>
          </c:val>
          <c:extLst>
            <c:ext xmlns:c16="http://schemas.microsoft.com/office/drawing/2014/chart" uri="{C3380CC4-5D6E-409C-BE32-E72D297353CC}">
              <c16:uniqueId val="{00000000-6681-4A00-9F41-41AFFE6536E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6681-4A00-9F41-41AFFE6536E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27.29</c:v>
                </c:pt>
                <c:pt idx="1">
                  <c:v>30.86</c:v>
                </c:pt>
                <c:pt idx="2">
                  <c:v>34.520000000000003</c:v>
                </c:pt>
                <c:pt idx="3">
                  <c:v>38.049999999999997</c:v>
                </c:pt>
                <c:pt idx="4">
                  <c:v>40.68</c:v>
                </c:pt>
              </c:numCache>
            </c:numRef>
          </c:val>
          <c:extLst>
            <c:ext xmlns:c16="http://schemas.microsoft.com/office/drawing/2014/chart" uri="{C3380CC4-5D6E-409C-BE32-E72D297353CC}">
              <c16:uniqueId val="{00000000-B6CB-4788-A26E-845CC9BBDD1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B6CB-4788-A26E-845CC9BBDD1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37.119999999999997</c:v>
                </c:pt>
                <c:pt idx="1">
                  <c:v>37.090000000000003</c:v>
                </c:pt>
                <c:pt idx="2">
                  <c:v>8.1300000000000008</c:v>
                </c:pt>
                <c:pt idx="3">
                  <c:v>8.83</c:v>
                </c:pt>
                <c:pt idx="4">
                  <c:v>8.98</c:v>
                </c:pt>
              </c:numCache>
            </c:numRef>
          </c:val>
          <c:extLst>
            <c:ext xmlns:c16="http://schemas.microsoft.com/office/drawing/2014/chart" uri="{C3380CC4-5D6E-409C-BE32-E72D297353CC}">
              <c16:uniqueId val="{00000000-FFCB-4E88-863D-364A983FCBF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FFCB-4E88-863D-364A983FCBF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FB-4E09-B5CD-6F9E3DA1D38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5EFB-4E09-B5CD-6F9E3DA1D38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186.36</c:v>
                </c:pt>
                <c:pt idx="1">
                  <c:v>351.98</c:v>
                </c:pt>
                <c:pt idx="2">
                  <c:v>401.91</c:v>
                </c:pt>
                <c:pt idx="3">
                  <c:v>444.35</c:v>
                </c:pt>
                <c:pt idx="4">
                  <c:v>329.88</c:v>
                </c:pt>
              </c:numCache>
            </c:numRef>
          </c:val>
          <c:extLst>
            <c:ext xmlns:c16="http://schemas.microsoft.com/office/drawing/2014/chart" uri="{C3380CC4-5D6E-409C-BE32-E72D297353CC}">
              <c16:uniqueId val="{00000000-CF84-4F30-B037-EE1DA1F03CF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CF84-4F30-B037-EE1DA1F03CF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1091.42</c:v>
                </c:pt>
                <c:pt idx="1">
                  <c:v>978.65</c:v>
                </c:pt>
                <c:pt idx="2">
                  <c:v>891.29</c:v>
                </c:pt>
                <c:pt idx="3">
                  <c:v>839.39</c:v>
                </c:pt>
                <c:pt idx="4">
                  <c:v>761.36</c:v>
                </c:pt>
              </c:numCache>
            </c:numRef>
          </c:val>
          <c:extLst>
            <c:ext xmlns:c16="http://schemas.microsoft.com/office/drawing/2014/chart" uri="{C3380CC4-5D6E-409C-BE32-E72D297353CC}">
              <c16:uniqueId val="{00000000-A7F0-4117-B28C-CA188D03B06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A7F0-4117-B28C-CA188D03B06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48.01</c:v>
                </c:pt>
                <c:pt idx="1">
                  <c:v>50.14</c:v>
                </c:pt>
                <c:pt idx="2">
                  <c:v>49.69</c:v>
                </c:pt>
                <c:pt idx="3">
                  <c:v>50.3</c:v>
                </c:pt>
                <c:pt idx="4">
                  <c:v>50.89</c:v>
                </c:pt>
              </c:numCache>
            </c:numRef>
          </c:val>
          <c:extLst>
            <c:ext xmlns:c16="http://schemas.microsoft.com/office/drawing/2014/chart" uri="{C3380CC4-5D6E-409C-BE32-E72D297353CC}">
              <c16:uniqueId val="{00000000-F8BB-432B-AB8F-CE26E8CC758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F8BB-432B-AB8F-CE26E8CC758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313.43</c:v>
                </c:pt>
                <c:pt idx="1">
                  <c:v>315.57</c:v>
                </c:pt>
                <c:pt idx="2">
                  <c:v>313.85000000000002</c:v>
                </c:pt>
                <c:pt idx="3">
                  <c:v>310.77</c:v>
                </c:pt>
                <c:pt idx="4">
                  <c:v>306.48</c:v>
                </c:pt>
              </c:numCache>
            </c:numRef>
          </c:val>
          <c:extLst>
            <c:ext xmlns:c16="http://schemas.microsoft.com/office/drawing/2014/chart" uri="{C3380CC4-5D6E-409C-BE32-E72D297353CC}">
              <c16:uniqueId val="{00000000-CA20-4BEA-A13E-63D0748DB8E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CA20-4BEA-A13E-63D0748DB8E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47"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塙町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8195</v>
      </c>
      <c r="AM8" s="66"/>
      <c r="AN8" s="66"/>
      <c r="AO8" s="66"/>
      <c r="AP8" s="66"/>
      <c r="AQ8" s="66"/>
      <c r="AR8" s="66"/>
      <c r="AS8" s="66"/>
      <c r="AT8" s="37">
        <f>データ!$S$6</f>
        <v>211.41</v>
      </c>
      <c r="AU8" s="38"/>
      <c r="AV8" s="38"/>
      <c r="AW8" s="38"/>
      <c r="AX8" s="38"/>
      <c r="AY8" s="38"/>
      <c r="AZ8" s="38"/>
      <c r="BA8" s="38"/>
      <c r="BB8" s="55">
        <f>データ!$T$6</f>
        <v>38.76</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71.59</v>
      </c>
      <c r="J10" s="38"/>
      <c r="K10" s="38"/>
      <c r="L10" s="38"/>
      <c r="M10" s="38"/>
      <c r="N10" s="38"/>
      <c r="O10" s="65"/>
      <c r="P10" s="55">
        <f>データ!$P$6</f>
        <v>78.98</v>
      </c>
      <c r="Q10" s="55"/>
      <c r="R10" s="55"/>
      <c r="S10" s="55"/>
      <c r="T10" s="55"/>
      <c r="U10" s="55"/>
      <c r="V10" s="55"/>
      <c r="W10" s="66">
        <f>データ!$Q$6</f>
        <v>3080</v>
      </c>
      <c r="X10" s="66"/>
      <c r="Y10" s="66"/>
      <c r="Z10" s="66"/>
      <c r="AA10" s="66"/>
      <c r="AB10" s="66"/>
      <c r="AC10" s="66"/>
      <c r="AD10" s="2"/>
      <c r="AE10" s="2"/>
      <c r="AF10" s="2"/>
      <c r="AG10" s="2"/>
      <c r="AH10" s="2"/>
      <c r="AI10" s="2"/>
      <c r="AJ10" s="2"/>
      <c r="AK10" s="2"/>
      <c r="AL10" s="66">
        <f>データ!$U$6</f>
        <v>6389</v>
      </c>
      <c r="AM10" s="66"/>
      <c r="AN10" s="66"/>
      <c r="AO10" s="66"/>
      <c r="AP10" s="66"/>
      <c r="AQ10" s="66"/>
      <c r="AR10" s="66"/>
      <c r="AS10" s="66"/>
      <c r="AT10" s="37">
        <f>データ!$V$6</f>
        <v>18.98</v>
      </c>
      <c r="AU10" s="38"/>
      <c r="AV10" s="38"/>
      <c r="AW10" s="38"/>
      <c r="AX10" s="38"/>
      <c r="AY10" s="38"/>
      <c r="AZ10" s="38"/>
      <c r="BA10" s="38"/>
      <c r="BB10" s="55">
        <f>データ!$W$6</f>
        <v>336.62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Dnwv2egWfCdFLUNuQK/sgHJhCrTmf1vzktiBU22t+cVnDgAMotd5kpT4sGErUh5OjR3xqpEO3oWSGfqj1bhh3A==" saltValue="9ODFpa+TPOhyJ5a6HJ2ve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74837</v>
      </c>
      <c r="D6" s="20">
        <f t="shared" si="3"/>
        <v>46</v>
      </c>
      <c r="E6" s="20">
        <f t="shared" si="3"/>
        <v>1</v>
      </c>
      <c r="F6" s="20">
        <f t="shared" si="3"/>
        <v>0</v>
      </c>
      <c r="G6" s="20">
        <f t="shared" si="3"/>
        <v>1</v>
      </c>
      <c r="H6" s="20" t="str">
        <f t="shared" si="3"/>
        <v>福島県　塙町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71.59</v>
      </c>
      <c r="P6" s="21">
        <f t="shared" si="3"/>
        <v>78.98</v>
      </c>
      <c r="Q6" s="21">
        <f t="shared" si="3"/>
        <v>3080</v>
      </c>
      <c r="R6" s="21">
        <f t="shared" si="3"/>
        <v>8195</v>
      </c>
      <c r="S6" s="21">
        <f t="shared" si="3"/>
        <v>211.41</v>
      </c>
      <c r="T6" s="21">
        <f t="shared" si="3"/>
        <v>38.76</v>
      </c>
      <c r="U6" s="21">
        <f t="shared" si="3"/>
        <v>6389</v>
      </c>
      <c r="V6" s="21">
        <f t="shared" si="3"/>
        <v>18.98</v>
      </c>
      <c r="W6" s="21">
        <f t="shared" si="3"/>
        <v>336.62</v>
      </c>
      <c r="X6" s="22">
        <f>IF(X7="",NA(),X7)</f>
        <v>106.99</v>
      </c>
      <c r="Y6" s="22">
        <f t="shared" ref="Y6:AG6" si="4">IF(Y7="",NA(),Y7)</f>
        <v>110.08</v>
      </c>
      <c r="Z6" s="22">
        <f t="shared" si="4"/>
        <v>106.7</v>
      </c>
      <c r="AA6" s="22">
        <f t="shared" si="4"/>
        <v>110.47</v>
      </c>
      <c r="AB6" s="22">
        <f t="shared" si="4"/>
        <v>111.69</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186.36</v>
      </c>
      <c r="AU6" s="22">
        <f t="shared" ref="AU6:BC6" si="6">IF(AU7="",NA(),AU7)</f>
        <v>351.98</v>
      </c>
      <c r="AV6" s="22">
        <f t="shared" si="6"/>
        <v>401.91</v>
      </c>
      <c r="AW6" s="22">
        <f t="shared" si="6"/>
        <v>444.35</v>
      </c>
      <c r="AX6" s="22">
        <f t="shared" si="6"/>
        <v>329.88</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1091.42</v>
      </c>
      <c r="BF6" s="22">
        <f t="shared" ref="BF6:BN6" si="7">IF(BF7="",NA(),BF7)</f>
        <v>978.65</v>
      </c>
      <c r="BG6" s="22">
        <f t="shared" si="7"/>
        <v>891.29</v>
      </c>
      <c r="BH6" s="22">
        <f t="shared" si="7"/>
        <v>839.39</v>
      </c>
      <c r="BI6" s="22">
        <f t="shared" si="7"/>
        <v>761.36</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48.01</v>
      </c>
      <c r="BQ6" s="22">
        <f t="shared" ref="BQ6:BY6" si="8">IF(BQ7="",NA(),BQ7)</f>
        <v>50.14</v>
      </c>
      <c r="BR6" s="22">
        <f t="shared" si="8"/>
        <v>49.69</v>
      </c>
      <c r="BS6" s="22">
        <f t="shared" si="8"/>
        <v>50.3</v>
      </c>
      <c r="BT6" s="22">
        <f t="shared" si="8"/>
        <v>50.89</v>
      </c>
      <c r="BU6" s="22">
        <f t="shared" si="8"/>
        <v>84.77</v>
      </c>
      <c r="BV6" s="22">
        <f t="shared" si="8"/>
        <v>87.11</v>
      </c>
      <c r="BW6" s="22">
        <f t="shared" si="8"/>
        <v>82.78</v>
      </c>
      <c r="BX6" s="22">
        <f t="shared" si="8"/>
        <v>84.82</v>
      </c>
      <c r="BY6" s="22">
        <f t="shared" si="8"/>
        <v>82.29</v>
      </c>
      <c r="BZ6" s="21" t="str">
        <f>IF(BZ7="","",IF(BZ7="-","【-】","【"&amp;SUBSTITUTE(TEXT(BZ7,"#,##0.00"),"-","△")&amp;"】"))</f>
        <v>【97.47】</v>
      </c>
      <c r="CA6" s="22">
        <f>IF(CA7="",NA(),CA7)</f>
        <v>313.43</v>
      </c>
      <c r="CB6" s="22">
        <f t="shared" ref="CB6:CJ6" si="9">IF(CB7="",NA(),CB7)</f>
        <v>315.57</v>
      </c>
      <c r="CC6" s="22">
        <f t="shared" si="9"/>
        <v>313.85000000000002</v>
      </c>
      <c r="CD6" s="22">
        <f t="shared" si="9"/>
        <v>310.77</v>
      </c>
      <c r="CE6" s="22">
        <f t="shared" si="9"/>
        <v>306.48</v>
      </c>
      <c r="CF6" s="22">
        <f t="shared" si="9"/>
        <v>227.27</v>
      </c>
      <c r="CG6" s="22">
        <f t="shared" si="9"/>
        <v>223.98</v>
      </c>
      <c r="CH6" s="22">
        <f t="shared" si="9"/>
        <v>225.09</v>
      </c>
      <c r="CI6" s="22">
        <f t="shared" si="9"/>
        <v>224.82</v>
      </c>
      <c r="CJ6" s="22">
        <f t="shared" si="9"/>
        <v>230.85</v>
      </c>
      <c r="CK6" s="21" t="str">
        <f>IF(CK7="","",IF(CK7="-","【-】","【"&amp;SUBSTITUTE(TEXT(CK7,"#,##0.00"),"-","△")&amp;"】"))</f>
        <v>【174.75】</v>
      </c>
      <c r="CL6" s="22">
        <f>IF(CL7="",NA(),CL7)</f>
        <v>64.66</v>
      </c>
      <c r="CM6" s="22">
        <f t="shared" ref="CM6:CU6" si="10">IF(CM7="",NA(),CM7)</f>
        <v>64.17</v>
      </c>
      <c r="CN6" s="22">
        <f t="shared" si="10"/>
        <v>67.89</v>
      </c>
      <c r="CO6" s="22">
        <f t="shared" si="10"/>
        <v>67.569999999999993</v>
      </c>
      <c r="CP6" s="22">
        <f t="shared" si="10"/>
        <v>66.900000000000006</v>
      </c>
      <c r="CQ6" s="22">
        <f t="shared" si="10"/>
        <v>50.29</v>
      </c>
      <c r="CR6" s="22">
        <f t="shared" si="10"/>
        <v>49.64</v>
      </c>
      <c r="CS6" s="22">
        <f t="shared" si="10"/>
        <v>49.38</v>
      </c>
      <c r="CT6" s="22">
        <f t="shared" si="10"/>
        <v>50.09</v>
      </c>
      <c r="CU6" s="22">
        <f t="shared" si="10"/>
        <v>50.1</v>
      </c>
      <c r="CV6" s="21" t="str">
        <f>IF(CV7="","",IF(CV7="-","【-】","【"&amp;SUBSTITUTE(TEXT(CV7,"#,##0.00"),"-","△")&amp;"】"))</f>
        <v>【59.97】</v>
      </c>
      <c r="CW6" s="22">
        <f>IF(CW7="",NA(),CW7)</f>
        <v>82.58</v>
      </c>
      <c r="CX6" s="22">
        <f t="shared" ref="CX6:DF6" si="11">IF(CX7="",NA(),CX7)</f>
        <v>82.16</v>
      </c>
      <c r="CY6" s="22">
        <f t="shared" si="11"/>
        <v>80.31</v>
      </c>
      <c r="CZ6" s="22">
        <f t="shared" si="11"/>
        <v>78.97</v>
      </c>
      <c r="DA6" s="22">
        <f t="shared" si="11"/>
        <v>78.97</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27.29</v>
      </c>
      <c r="DI6" s="22">
        <f t="shared" ref="DI6:DQ6" si="12">IF(DI7="",NA(),DI7)</f>
        <v>30.86</v>
      </c>
      <c r="DJ6" s="22">
        <f t="shared" si="12"/>
        <v>34.520000000000003</v>
      </c>
      <c r="DK6" s="22">
        <f t="shared" si="12"/>
        <v>38.049999999999997</v>
      </c>
      <c r="DL6" s="22">
        <f t="shared" si="12"/>
        <v>40.68</v>
      </c>
      <c r="DM6" s="22">
        <f t="shared" si="12"/>
        <v>45.85</v>
      </c>
      <c r="DN6" s="22">
        <f t="shared" si="12"/>
        <v>47.31</v>
      </c>
      <c r="DO6" s="22">
        <f t="shared" si="12"/>
        <v>47.5</v>
      </c>
      <c r="DP6" s="22">
        <f t="shared" si="12"/>
        <v>48.41</v>
      </c>
      <c r="DQ6" s="22">
        <f t="shared" si="12"/>
        <v>50.02</v>
      </c>
      <c r="DR6" s="21" t="str">
        <f>IF(DR7="","",IF(DR7="-","【-】","【"&amp;SUBSTITUTE(TEXT(DR7,"#,##0.00"),"-","△")&amp;"】"))</f>
        <v>【51.51】</v>
      </c>
      <c r="DS6" s="22">
        <f>IF(DS7="",NA(),DS7)</f>
        <v>37.119999999999997</v>
      </c>
      <c r="DT6" s="22">
        <f t="shared" ref="DT6:EB6" si="13">IF(DT7="",NA(),DT7)</f>
        <v>37.090000000000003</v>
      </c>
      <c r="DU6" s="22">
        <f t="shared" si="13"/>
        <v>8.1300000000000008</v>
      </c>
      <c r="DV6" s="22">
        <f t="shared" si="13"/>
        <v>8.83</v>
      </c>
      <c r="DW6" s="22">
        <f t="shared" si="13"/>
        <v>8.98</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7.0000000000000007E-2</v>
      </c>
      <c r="EE6" s="22">
        <f t="shared" ref="EE6:EM6" si="14">IF(EE7="",NA(),EE7)</f>
        <v>1.1399999999999999</v>
      </c>
      <c r="EF6" s="21">
        <f t="shared" si="14"/>
        <v>0</v>
      </c>
      <c r="EG6" s="21">
        <f t="shared" si="14"/>
        <v>0</v>
      </c>
      <c r="EH6" s="22">
        <f t="shared" si="14"/>
        <v>0.05</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74837</v>
      </c>
      <c r="D7" s="24">
        <v>46</v>
      </c>
      <c r="E7" s="24">
        <v>1</v>
      </c>
      <c r="F7" s="24">
        <v>0</v>
      </c>
      <c r="G7" s="24">
        <v>1</v>
      </c>
      <c r="H7" s="24" t="s">
        <v>93</v>
      </c>
      <c r="I7" s="24" t="s">
        <v>94</v>
      </c>
      <c r="J7" s="24" t="s">
        <v>95</v>
      </c>
      <c r="K7" s="24" t="s">
        <v>96</v>
      </c>
      <c r="L7" s="24" t="s">
        <v>97</v>
      </c>
      <c r="M7" s="24" t="s">
        <v>98</v>
      </c>
      <c r="N7" s="25" t="s">
        <v>99</v>
      </c>
      <c r="O7" s="25">
        <v>71.59</v>
      </c>
      <c r="P7" s="25">
        <v>78.98</v>
      </c>
      <c r="Q7" s="25">
        <v>3080</v>
      </c>
      <c r="R7" s="25">
        <v>8195</v>
      </c>
      <c r="S7" s="25">
        <v>211.41</v>
      </c>
      <c r="T7" s="25">
        <v>38.76</v>
      </c>
      <c r="U7" s="25">
        <v>6389</v>
      </c>
      <c r="V7" s="25">
        <v>18.98</v>
      </c>
      <c r="W7" s="25">
        <v>336.62</v>
      </c>
      <c r="X7" s="25">
        <v>106.99</v>
      </c>
      <c r="Y7" s="25">
        <v>110.08</v>
      </c>
      <c r="Z7" s="25">
        <v>106.7</v>
      </c>
      <c r="AA7" s="25">
        <v>110.47</v>
      </c>
      <c r="AB7" s="25">
        <v>111.69</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186.36</v>
      </c>
      <c r="AU7" s="25">
        <v>351.98</v>
      </c>
      <c r="AV7" s="25">
        <v>401.91</v>
      </c>
      <c r="AW7" s="25">
        <v>444.35</v>
      </c>
      <c r="AX7" s="25">
        <v>329.88</v>
      </c>
      <c r="AY7" s="25">
        <v>300.14</v>
      </c>
      <c r="AZ7" s="25">
        <v>301.04000000000002</v>
      </c>
      <c r="BA7" s="25">
        <v>305.08</v>
      </c>
      <c r="BB7" s="25">
        <v>305.33999999999997</v>
      </c>
      <c r="BC7" s="25">
        <v>310.01</v>
      </c>
      <c r="BD7" s="25">
        <v>252.29</v>
      </c>
      <c r="BE7" s="25">
        <v>1091.42</v>
      </c>
      <c r="BF7" s="25">
        <v>978.65</v>
      </c>
      <c r="BG7" s="25">
        <v>891.29</v>
      </c>
      <c r="BH7" s="25">
        <v>839.39</v>
      </c>
      <c r="BI7" s="25">
        <v>761.36</v>
      </c>
      <c r="BJ7" s="25">
        <v>566.65</v>
      </c>
      <c r="BK7" s="25">
        <v>551.62</v>
      </c>
      <c r="BL7" s="25">
        <v>585.59</v>
      </c>
      <c r="BM7" s="25">
        <v>561.34</v>
      </c>
      <c r="BN7" s="25">
        <v>538.33000000000004</v>
      </c>
      <c r="BO7" s="25">
        <v>268.07</v>
      </c>
      <c r="BP7" s="25">
        <v>48.01</v>
      </c>
      <c r="BQ7" s="25">
        <v>50.14</v>
      </c>
      <c r="BR7" s="25">
        <v>49.69</v>
      </c>
      <c r="BS7" s="25">
        <v>50.3</v>
      </c>
      <c r="BT7" s="25">
        <v>50.89</v>
      </c>
      <c r="BU7" s="25">
        <v>84.77</v>
      </c>
      <c r="BV7" s="25">
        <v>87.11</v>
      </c>
      <c r="BW7" s="25">
        <v>82.78</v>
      </c>
      <c r="BX7" s="25">
        <v>84.82</v>
      </c>
      <c r="BY7" s="25">
        <v>82.29</v>
      </c>
      <c r="BZ7" s="25">
        <v>97.47</v>
      </c>
      <c r="CA7" s="25">
        <v>313.43</v>
      </c>
      <c r="CB7" s="25">
        <v>315.57</v>
      </c>
      <c r="CC7" s="25">
        <v>313.85000000000002</v>
      </c>
      <c r="CD7" s="25">
        <v>310.77</v>
      </c>
      <c r="CE7" s="25">
        <v>306.48</v>
      </c>
      <c r="CF7" s="25">
        <v>227.27</v>
      </c>
      <c r="CG7" s="25">
        <v>223.98</v>
      </c>
      <c r="CH7" s="25">
        <v>225.09</v>
      </c>
      <c r="CI7" s="25">
        <v>224.82</v>
      </c>
      <c r="CJ7" s="25">
        <v>230.85</v>
      </c>
      <c r="CK7" s="25">
        <v>174.75</v>
      </c>
      <c r="CL7" s="25">
        <v>64.66</v>
      </c>
      <c r="CM7" s="25">
        <v>64.17</v>
      </c>
      <c r="CN7" s="25">
        <v>67.89</v>
      </c>
      <c r="CO7" s="25">
        <v>67.569999999999993</v>
      </c>
      <c r="CP7" s="25">
        <v>66.900000000000006</v>
      </c>
      <c r="CQ7" s="25">
        <v>50.29</v>
      </c>
      <c r="CR7" s="25">
        <v>49.64</v>
      </c>
      <c r="CS7" s="25">
        <v>49.38</v>
      </c>
      <c r="CT7" s="25">
        <v>50.09</v>
      </c>
      <c r="CU7" s="25">
        <v>50.1</v>
      </c>
      <c r="CV7" s="25">
        <v>59.97</v>
      </c>
      <c r="CW7" s="25">
        <v>82.58</v>
      </c>
      <c r="CX7" s="25">
        <v>82.16</v>
      </c>
      <c r="CY7" s="25">
        <v>80.31</v>
      </c>
      <c r="CZ7" s="25">
        <v>78.97</v>
      </c>
      <c r="DA7" s="25">
        <v>78.97</v>
      </c>
      <c r="DB7" s="25">
        <v>77.73</v>
      </c>
      <c r="DC7" s="25">
        <v>78.09</v>
      </c>
      <c r="DD7" s="25">
        <v>78.010000000000005</v>
      </c>
      <c r="DE7" s="25">
        <v>77.599999999999994</v>
      </c>
      <c r="DF7" s="25">
        <v>77.3</v>
      </c>
      <c r="DG7" s="25">
        <v>89.76</v>
      </c>
      <c r="DH7" s="25">
        <v>27.29</v>
      </c>
      <c r="DI7" s="25">
        <v>30.86</v>
      </c>
      <c r="DJ7" s="25">
        <v>34.520000000000003</v>
      </c>
      <c r="DK7" s="25">
        <v>38.049999999999997</v>
      </c>
      <c r="DL7" s="25">
        <v>40.68</v>
      </c>
      <c r="DM7" s="25">
        <v>45.85</v>
      </c>
      <c r="DN7" s="25">
        <v>47.31</v>
      </c>
      <c r="DO7" s="25">
        <v>47.5</v>
      </c>
      <c r="DP7" s="25">
        <v>48.41</v>
      </c>
      <c r="DQ7" s="25">
        <v>50.02</v>
      </c>
      <c r="DR7" s="25">
        <v>51.51</v>
      </c>
      <c r="DS7" s="25">
        <v>37.119999999999997</v>
      </c>
      <c r="DT7" s="25">
        <v>37.090000000000003</v>
      </c>
      <c r="DU7" s="25">
        <v>8.1300000000000008</v>
      </c>
      <c r="DV7" s="25">
        <v>8.83</v>
      </c>
      <c r="DW7" s="25">
        <v>8.98</v>
      </c>
      <c r="DX7" s="25">
        <v>14.13</v>
      </c>
      <c r="DY7" s="25">
        <v>16.77</v>
      </c>
      <c r="DZ7" s="25">
        <v>17.399999999999999</v>
      </c>
      <c r="EA7" s="25">
        <v>18.64</v>
      </c>
      <c r="EB7" s="25">
        <v>19.510000000000002</v>
      </c>
      <c r="EC7" s="25">
        <v>23.75</v>
      </c>
      <c r="ED7" s="25">
        <v>7.0000000000000007E-2</v>
      </c>
      <c r="EE7" s="25">
        <v>1.1399999999999999</v>
      </c>
      <c r="EF7" s="25">
        <v>0</v>
      </c>
      <c r="EG7" s="25">
        <v>0</v>
      </c>
      <c r="EH7" s="25">
        <v>0.05</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HANAWA31181</cp:lastModifiedBy>
  <cp:lastPrinted>2024-01-24T02:17:14Z</cp:lastPrinted>
  <dcterms:created xsi:type="dcterms:W3CDTF">2023-12-05T00:49:45Z</dcterms:created>
  <dcterms:modified xsi:type="dcterms:W3CDTF">2024-01-24T02:17:16Z</dcterms:modified>
  <cp:category/>
</cp:coreProperties>
</file>