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経営比較分析表】2022_074462_47_010\"/>
    </mc:Choice>
  </mc:AlternateContent>
  <xr:revisionPtr revIDLastSave="0" documentId="13_ncr:1_{866A3338-BB06-4003-AA93-CC3FB5E7E972}" xr6:coauthVersionLast="47" xr6:coauthVersionMax="47" xr10:uidLastSave="{00000000-0000-0000-0000-000000000000}"/>
  <workbookProtection workbookAlgorithmName="SHA-512" workbookHashValue="rs1Aty8xBK6E98awX35bPVbWPaK4ed4HwXPwR2TeeAWrGjPgKiQ3J9/uUrIfXSnRjZQsJLKCb0UfTndcUiVfww==" workbookSaltValue="NPjWzbRrNDNPsqP6DnPM/g==" workbookSpinCount="100000" lockStructure="1"/>
  <bookViews>
    <workbookView xWindow="1050" yWindow="-120" windowWidth="27870" windowHeight="164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R6" i="5"/>
  <c r="Q6" i="5"/>
  <c r="P6" i="5"/>
  <c r="O6" i="5"/>
  <c r="I10" i="4" s="1"/>
  <c r="N6" i="5"/>
  <c r="B10" i="4" s="1"/>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E85" i="4"/>
  <c r="AT10" i="4"/>
  <c r="AL10" i="4"/>
  <c r="W10" i="4"/>
  <c r="P10" i="4"/>
  <c r="AT8" i="4"/>
  <c r="AL8" i="4"/>
  <c r="AD8" i="4"/>
  <c r="P8" i="4"/>
  <c r="I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<sst xmlns="http://schemas.openxmlformats.org/spreadsheetml/2006/main" count="233" uniqueCount="118">
  <si>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</si>
  <si>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</si>
  <si>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</si>
  <si>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</si>
  <si>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</si>
  <si>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</si>
  <si>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</si>
  <si>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</si>
  <si>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</si>
  <si>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</si>
  <si>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</si>
  <si>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</si>
  <si>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</si>
  <si>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</si>
  <si>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</si>
  <si>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</si>
  <si>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</si>
  <si>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</si>
  <si>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</si>
  <si>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</si>
  <si>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</si>
  <si>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</si>
  <si>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</si>
  <si>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</si>
  <si>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</si>
  <si>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</si>
  <si>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</si>
  <si>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</si>
  <si>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</si>
  <si>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</si>
  <si>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</si>
  <si>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</si>
  <si>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</si>
  <si>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</si>
  <si>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</si>
  <si>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</si>
  <si>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</si>
  <si>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</si>
  <si>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</si>
  <si>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</si>
  <si>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</si>
  <si>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</si>
  <si>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</si>
  <si>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</si>
  <si>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</si>
  <si>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</si>
  <si>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</si>
  <si>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</si>
  <si>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</si>
  <si>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</si>
  <si>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</si>
  <si>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</si>
  <si>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</si>
  <si>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</si>
  <si>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</si>
  <si>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</si>
  <si>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</si>
  <si>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</si>
  <si>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</si>
  <si>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</si>
  <si>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</si>
  <si>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</si>
  <si>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</si>
  <si>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</si>
  <si>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</si>
  <si>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</si>
  <si>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</si>
  <si>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</si>
  <si>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</si>
  <si>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</si>
  <si>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</si>
  <si>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</si>
  <si>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</si>
  <si>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</si>
  <si>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</si>
  <si>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</si>
  <si>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</si>
  <si>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</si>
  <si>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</si>
  <si>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</si>
  <si>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</si>
  <si>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</si>
  <si>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</si>
  <si>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</si>
  <si>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</si>
  <si>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</si>
  <si>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</si>
  <si>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</si>
  <si>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</si>
  <si>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</si>
  <si>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</si>
  <si>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</si>
  <si>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</si>
  <si>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</si>
  <si>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</si>
  <si>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</si>
  <si>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</si>
  <si>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</si>
  <si>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</si>
  <si>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</si>
  <si>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</si>
  <si>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</si>
  <si>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</si>
  <si>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</si>
  <si>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</si>
  <si>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</si>
  <si>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</si>
  <si>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</si>
  <si>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</si>
  <si>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</si>
  <si>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</si>
  <si>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</si>
  <si>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</si>
  <si>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</si>
  <si>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</si>
  <si>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管路の更新率は平均と比べ高い水準とはなっている。
しかし、今後更新対象となる管路が増加していくと想定される費用面や具体的な施工方法など、見通しのついていない課題があるため検討していきたい。										
														</t>
    <rPh sb="29" eb="31">
      <t>コンゴ</t>
    </rPh>
    <rPh sb="31" eb="33">
      <t>コウシン</t>
    </rPh>
    <rPh sb="33" eb="35">
      <t>タイショウ</t>
    </rPh>
    <rPh sb="41" eb="43">
      <t>ゾウカ</t>
    </rPh>
    <rPh sb="48" eb="50">
      <t>ソウテイ</t>
    </rPh>
    <rPh sb="57" eb="59">
      <t>グタイ</t>
    </rPh>
    <rPh sb="63" eb="65">
      <t>ホウホウ</t>
    </rPh>
    <rPh sb="68" eb="70">
      <t>ミトオ</t>
    </rPh>
    <rPh sb="78" eb="80">
      <t>カダイ</t>
    </rPh>
    <rPh sb="85" eb="87">
      <t>ケントウ</t>
    </rPh>
    <phoneticPr fontId="4"/>
  </si>
  <si>
    <t>①打ち切り決算により収益が減ったことに加え、企業会計への移行や修繕設備の増加により費用が増加した。
④企業債残高が減少し、多少数値が上向きとなった。
⑤数値上大きな変化なし。類似団体に近い数値を記録している。
⑥依然として高い数値を示している。
⑦地域内の人口が減少し利用率が減少傾向にある。
⑧水道設備の老朽化により漏水が増加しているため、有収率が減少傾向にある。管路の更新について検討が必要である。</t>
    <rPh sb="1" eb="2">
      <t>ウ</t>
    </rPh>
    <rPh sb="3" eb="4">
      <t>キ</t>
    </rPh>
    <rPh sb="5" eb="7">
      <t>ケッサン</t>
    </rPh>
    <rPh sb="10" eb="12">
      <t>シュウエキ</t>
    </rPh>
    <rPh sb="13" eb="14">
      <t>ヘ</t>
    </rPh>
    <rPh sb="19" eb="20">
      <t>クワ</t>
    </rPh>
    <rPh sb="22" eb="24">
      <t>キギョウ</t>
    </rPh>
    <rPh sb="24" eb="26">
      <t>カイケイ</t>
    </rPh>
    <rPh sb="28" eb="30">
      <t>イコウ</t>
    </rPh>
    <rPh sb="31" eb="33">
      <t>シュウゼン</t>
    </rPh>
    <rPh sb="33" eb="35">
      <t>セツビ</t>
    </rPh>
    <rPh sb="36" eb="38">
      <t>ゾウカ</t>
    </rPh>
    <rPh sb="41" eb="43">
      <t>ヒヨウ</t>
    </rPh>
    <rPh sb="44" eb="46">
      <t>ゾウカ</t>
    </rPh>
    <rPh sb="51" eb="54">
      <t>キギョウサイ</t>
    </rPh>
    <rPh sb="54" eb="56">
      <t>ザンダカ</t>
    </rPh>
    <rPh sb="57" eb="59">
      <t>ゲンショウ</t>
    </rPh>
    <rPh sb="61" eb="63">
      <t>タショウ</t>
    </rPh>
    <rPh sb="63" eb="65">
      <t>スウチ</t>
    </rPh>
    <rPh sb="66" eb="68">
      <t>ウワム</t>
    </rPh>
    <rPh sb="76" eb="78">
      <t>スウチ</t>
    </rPh>
    <rPh sb="78" eb="79">
      <t>ジョウ</t>
    </rPh>
    <rPh sb="79" eb="80">
      <t>オオ</t>
    </rPh>
    <rPh sb="82" eb="84">
      <t>ヘンカ</t>
    </rPh>
    <rPh sb="87" eb="89">
      <t>ルイジ</t>
    </rPh>
    <rPh sb="89" eb="91">
      <t>ダンタイ</t>
    </rPh>
    <rPh sb="92" eb="93">
      <t>チカ</t>
    </rPh>
    <rPh sb="94" eb="96">
      <t>スウチ</t>
    </rPh>
    <rPh sb="97" eb="99">
      <t>キロク</t>
    </rPh>
    <rPh sb="106" eb="108">
      <t>イゼン</t>
    </rPh>
    <rPh sb="111" eb="112">
      <t>タカ</t>
    </rPh>
    <rPh sb="113" eb="115">
      <t>スウチ</t>
    </rPh>
    <rPh sb="116" eb="117">
      <t>シメ</t>
    </rPh>
    <rPh sb="124" eb="126">
      <t>チイキ</t>
    </rPh>
    <rPh sb="126" eb="127">
      <t>ナイ</t>
    </rPh>
    <rPh sb="128" eb="130">
      <t>ジンコウ</t>
    </rPh>
    <rPh sb="131" eb="133">
      <t>ゲンショウ</t>
    </rPh>
    <rPh sb="134" eb="137">
      <t>リヨウリツ</t>
    </rPh>
    <rPh sb="138" eb="140">
      <t>ゲンショウ</t>
    </rPh>
    <rPh sb="140" eb="142">
      <t>ケイコウ</t>
    </rPh>
    <rPh sb="148" eb="150">
      <t>スイドウ</t>
    </rPh>
    <rPh sb="150" eb="152">
      <t>セツビ</t>
    </rPh>
    <rPh sb="153" eb="156">
      <t>ロウキュウカ</t>
    </rPh>
    <rPh sb="159" eb="161">
      <t>ロウスイ</t>
    </rPh>
    <rPh sb="162" eb="164">
      <t>ゾウカ</t>
    </rPh>
    <rPh sb="171" eb="173">
      <t>ユウシュウ</t>
    </rPh>
    <rPh sb="173" eb="174">
      <t>リツ</t>
    </rPh>
    <rPh sb="175" eb="177">
      <t>ゲンショウ</t>
    </rPh>
    <rPh sb="177" eb="179">
      <t>ケイコウ</t>
    </rPh>
    <rPh sb="183" eb="185">
      <t>カンロ</t>
    </rPh>
    <rPh sb="186" eb="188">
      <t>コウシン</t>
    </rPh>
    <rPh sb="192" eb="194">
      <t>ケントウ</t>
    </rPh>
    <rPh sb="195" eb="197">
      <t>ヒツヨウ</t>
    </rPh>
    <phoneticPr fontId="4"/>
  </si>
  <si>
    <t xml:space="preserve">今後、給水人口の減少に伴い料金収入も減少することが想定される。
その中で、各簡易水道施設は更新を迎えつつあり、大規模な事業についてはまだまだ検討段階となっている。
ただ、企業会計への移行により、資産の状況が整理できた。今後、持続的な簡易水道事業の運営について検討を進めていく予定である。
</t>
    <rPh sb="0" eb="2">
      <t>コンゴ</t>
    </rPh>
    <rPh sb="25" eb="27">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</si>
</sst>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5.5</c:v>
                </c:pt>
                <c:pt idx="1">
                  <c:v>2.89</c:v>
                </c:pt>
                <c:pt idx="2">
                  <c:v>5.7</c:v>
                </c:pt>
                <c:pt idx="3" formatCode="#,##0.00;&quot;△&quot;#,##0.00">
                  <c:v>0</c:v>
                </c:pt>
                <c:pt idx="4">
                  <c:v>5.7</c:v>
                </c:pt>
              </c:numCache>
            </c:numRef>
          </c:val>
          <c:extLst>
            <c:ext xmlns:c16="http://schemas.microsoft.com/office/drawing/2014/chart" uri="{C3380CC4-5D6E-409C-BE32-E72D297353CC}">
              <c16:uniqueId val="{00000000-EA35-42C4-B83D-28878086955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EA35-42C4-B83D-28878086955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44.08</c:v>
                </c:pt>
                <c:pt idx="1">
                  <c:v>40.68</c:v>
                </c:pt>
                <c:pt idx="2">
                  <c:v>38.68</c:v>
                </c:pt>
                <c:pt idx="3">
                  <c:v>42.56</c:v>
                </c:pt>
                <c:pt idx="4">
                  <c:v>41.82</c:v>
                </c:pt>
              </c:numCache>
            </c:numRef>
          </c:val>
          <c:extLst>
            <c:ext xmlns:c16="http://schemas.microsoft.com/office/drawing/2014/chart" uri="{C3380CC4-5D6E-409C-BE32-E72D297353CC}">
              <c16:uniqueId val="{00000000-39FF-4FBE-B7BD-AB4440DC81B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39FF-4FBE-B7BD-AB4440DC81B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74</c:v>
                </c:pt>
                <c:pt idx="1">
                  <c:v>65.48</c:v>
                </c:pt>
                <c:pt idx="2">
                  <c:v>66.42</c:v>
                </c:pt>
                <c:pt idx="3">
                  <c:v>60.21</c:v>
                </c:pt>
                <c:pt idx="4">
                  <c:v>61.87</c:v>
                </c:pt>
              </c:numCache>
            </c:numRef>
          </c:val>
          <c:extLst>
            <c:ext xmlns:c16="http://schemas.microsoft.com/office/drawing/2014/chart" uri="{C3380CC4-5D6E-409C-BE32-E72D297353CC}">
              <c16:uniqueId val="{00000000-2E5E-49BD-871B-8168FC0B216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2E5E-49BD-871B-8168FC0B216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89.01</c:v>
                </c:pt>
                <c:pt idx="1">
                  <c:v>86.04</c:v>
                </c:pt>
                <c:pt idx="2">
                  <c:v>77.84</c:v>
                </c:pt>
                <c:pt idx="3">
                  <c:v>47.06</c:v>
                </c:pt>
                <c:pt idx="4">
                  <c:v>66.069999999999993</c:v>
                </c:pt>
              </c:numCache>
            </c:numRef>
          </c:val>
          <c:extLst>
            <c:ext xmlns:c16="http://schemas.microsoft.com/office/drawing/2014/chart" uri="{C3380CC4-5D6E-409C-BE32-E72D297353CC}">
              <c16:uniqueId val="{00000000-03AD-4619-8424-80BB6A8C8B7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03AD-4619-8424-80BB6A8C8B7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71-4B7C-A9A0-6FDEC1A0238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71-4B7C-A9A0-6FDEC1A0238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7D-45EF-B3F7-24E7A749E52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7D-45EF-B3F7-24E7A749E52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5C-42F0-B52A-E571ACE8409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5C-42F0-B52A-E571ACE8409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88-4497-BA83-1E65EB5FA49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88-4497-BA83-1E65EB5FA49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1009.37</c:v>
                </c:pt>
                <c:pt idx="1">
                  <c:v>997.14</c:v>
                </c:pt>
                <c:pt idx="2">
                  <c:v>941.84</c:v>
                </c:pt>
                <c:pt idx="3">
                  <c:v>927.66</c:v>
                </c:pt>
                <c:pt idx="4">
                  <c:v>958.71</c:v>
                </c:pt>
              </c:numCache>
            </c:numRef>
          </c:val>
          <c:extLst>
            <c:ext xmlns:c16="http://schemas.microsoft.com/office/drawing/2014/chart" uri="{C3380CC4-5D6E-409C-BE32-E72D297353CC}">
              <c16:uniqueId val="{00000000-90EC-40E3-A7BB-2757993A206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90EC-40E3-A7BB-2757993A206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42.23</c:v>
                </c:pt>
                <c:pt idx="1">
                  <c:v>35.659999999999997</c:v>
                </c:pt>
                <c:pt idx="2">
                  <c:v>46.34</c:v>
                </c:pt>
                <c:pt idx="3">
                  <c:v>39.11</c:v>
                </c:pt>
                <c:pt idx="4">
                  <c:v>38.700000000000003</c:v>
                </c:pt>
              </c:numCache>
            </c:numRef>
          </c:val>
          <c:extLst>
            <c:ext xmlns:c16="http://schemas.microsoft.com/office/drawing/2014/chart" uri="{C3380CC4-5D6E-409C-BE32-E72D297353CC}">
              <c16:uniqueId val="{00000000-ADEB-48A0-A779-0543A1D364C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ADEB-48A0-A779-0543A1D364C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490.33</c:v>
                </c:pt>
                <c:pt idx="1">
                  <c:v>722.37</c:v>
                </c:pt>
                <c:pt idx="2">
                  <c:v>568.38</c:v>
                </c:pt>
                <c:pt idx="3">
                  <c:v>673.22</c:v>
                </c:pt>
                <c:pt idx="4">
                  <c:v>638.71</c:v>
                </c:pt>
              </c:numCache>
            </c:numRef>
          </c:val>
          <c:extLst>
            <c:ext xmlns:c16="http://schemas.microsoft.com/office/drawing/2014/chart" uri="{C3380CC4-5D6E-409C-BE32-E72D297353CC}">
              <c16:uniqueId val="{00000000-1F1A-4FD1-A859-666CE5F5962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1F1A-4FD1-A859-666CE5F5962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80" zoomScaleNormal="80" workbookViewId="0">
      <selection activeCell="AX34" sqref="AX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昭和村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1142</v>
      </c>
      <c r="AM8" s="37"/>
      <c r="AN8" s="37"/>
      <c r="AO8" s="37"/>
      <c r="AP8" s="37"/>
      <c r="AQ8" s="37"/>
      <c r="AR8" s="37"/>
      <c r="AS8" s="37"/>
      <c r="AT8" s="38">
        <f>データ!$S$6</f>
        <v>209.46</v>
      </c>
      <c r="AU8" s="38"/>
      <c r="AV8" s="38"/>
      <c r="AW8" s="38"/>
      <c r="AX8" s="38"/>
      <c r="AY8" s="38"/>
      <c r="AZ8" s="38"/>
      <c r="BA8" s="38"/>
      <c r="BB8" s="38">
        <f>データ!$T$6</f>
        <v>5.45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90.01</v>
      </c>
      <c r="Q10" s="38"/>
      <c r="R10" s="38"/>
      <c r="S10" s="38"/>
      <c r="T10" s="38"/>
      <c r="U10" s="38"/>
      <c r="V10" s="38"/>
      <c r="W10" s="37">
        <f>データ!$Q$6</f>
        <v>3790</v>
      </c>
      <c r="X10" s="37"/>
      <c r="Y10" s="37"/>
      <c r="Z10" s="37"/>
      <c r="AA10" s="37"/>
      <c r="AB10" s="37"/>
      <c r="AC10" s="37"/>
      <c r="AD10" s="2"/>
      <c r="AE10" s="2"/>
      <c r="AF10" s="2"/>
      <c r="AG10" s="2"/>
      <c r="AH10" s="2"/>
      <c r="AI10" s="2"/>
      <c r="AJ10" s="2"/>
      <c r="AK10" s="2"/>
      <c r="AL10" s="37">
        <f>データ!$U$6</f>
        <v>1018</v>
      </c>
      <c r="AM10" s="37"/>
      <c r="AN10" s="37"/>
      <c r="AO10" s="37"/>
      <c r="AP10" s="37"/>
      <c r="AQ10" s="37"/>
      <c r="AR10" s="37"/>
      <c r="AS10" s="37"/>
      <c r="AT10" s="38">
        <f>データ!$V$6</f>
        <v>6.49</v>
      </c>
      <c r="AU10" s="38"/>
      <c r="AV10" s="38"/>
      <c r="AW10" s="38"/>
      <c r="AX10" s="38"/>
      <c r="AY10" s="38"/>
      <c r="AZ10" s="38"/>
      <c r="BA10" s="38"/>
      <c r="BB10" s="38">
        <f>データ!$W$6</f>
        <v>156.86000000000001</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QVXCFxzxZqoVo7B3FxAmR8/5Cn0UJRuLVOQQPl0yWntTBkdtPPv6yTt5yUsQcYvcSWFuEqMibdMqeVwdSHe9aQ==" saltValue="waQiqpCENxG1y3f9LlKQy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74462</v>
      </c>
      <c r="D6" s="20">
        <f t="shared" si="3"/>
        <v>47</v>
      </c>
      <c r="E6" s="20">
        <f t="shared" si="3"/>
        <v>1</v>
      </c>
      <c r="F6" s="20">
        <f t="shared" si="3"/>
        <v>0</v>
      </c>
      <c r="G6" s="20">
        <f t="shared" si="3"/>
        <v>0</v>
      </c>
      <c r="H6" s="20" t="str">
        <f t="shared" si="3"/>
        <v>福島県　昭和村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90.01</v>
      </c>
      <c r="Q6" s="21">
        <f t="shared" si="3"/>
        <v>3790</v>
      </c>
      <c r="R6" s="21">
        <f t="shared" si="3"/>
        <v>1142</v>
      </c>
      <c r="S6" s="21">
        <f t="shared" si="3"/>
        <v>209.46</v>
      </c>
      <c r="T6" s="21">
        <f t="shared" si="3"/>
        <v>5.45</v>
      </c>
      <c r="U6" s="21">
        <f t="shared" si="3"/>
        <v>1018</v>
      </c>
      <c r="V6" s="21">
        <f t="shared" si="3"/>
        <v>6.49</v>
      </c>
      <c r="W6" s="21">
        <f t="shared" si="3"/>
        <v>156.86000000000001</v>
      </c>
      <c r="X6" s="22">
        <f>IF(X7="",NA(),X7)</f>
        <v>89.01</v>
      </c>
      <c r="Y6" s="22">
        <f t="shared" ref="Y6:AG6" si="4">IF(Y7="",NA(),Y7)</f>
        <v>86.04</v>
      </c>
      <c r="Z6" s="22">
        <f t="shared" si="4"/>
        <v>77.84</v>
      </c>
      <c r="AA6" s="22">
        <f t="shared" si="4"/>
        <v>47.06</v>
      </c>
      <c r="AB6" s="22">
        <f t="shared" si="4"/>
        <v>66.069999999999993</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1009.37</v>
      </c>
      <c r="BF6" s="22">
        <f t="shared" ref="BF6:BN6" si="7">IF(BF7="",NA(),BF7)</f>
        <v>997.14</v>
      </c>
      <c r="BG6" s="22">
        <f t="shared" si="7"/>
        <v>941.84</v>
      </c>
      <c r="BH6" s="22">
        <f t="shared" si="7"/>
        <v>927.66</v>
      </c>
      <c r="BI6" s="22">
        <f t="shared" si="7"/>
        <v>958.71</v>
      </c>
      <c r="BJ6" s="22">
        <f t="shared" si="7"/>
        <v>1274.21</v>
      </c>
      <c r="BK6" s="22">
        <f t="shared" si="7"/>
        <v>1183.92</v>
      </c>
      <c r="BL6" s="22">
        <f t="shared" si="7"/>
        <v>1128.72</v>
      </c>
      <c r="BM6" s="22">
        <f t="shared" si="7"/>
        <v>1125.25</v>
      </c>
      <c r="BN6" s="22">
        <f t="shared" si="7"/>
        <v>1157.05</v>
      </c>
      <c r="BO6" s="21" t="str">
        <f>IF(BO7="","",IF(BO7="-","【-】","【"&amp;SUBSTITUTE(TEXT(BO7,"#,##0.00"),"-","△")&amp;"】"))</f>
        <v>【982.48】</v>
      </c>
      <c r="BP6" s="22">
        <f>IF(BP7="",NA(),BP7)</f>
        <v>42.23</v>
      </c>
      <c r="BQ6" s="22">
        <f t="shared" ref="BQ6:BY6" si="8">IF(BQ7="",NA(),BQ7)</f>
        <v>35.659999999999997</v>
      </c>
      <c r="BR6" s="22">
        <f t="shared" si="8"/>
        <v>46.34</v>
      </c>
      <c r="BS6" s="22">
        <f t="shared" si="8"/>
        <v>39.11</v>
      </c>
      <c r="BT6" s="22">
        <f t="shared" si="8"/>
        <v>38.700000000000003</v>
      </c>
      <c r="BU6" s="22">
        <f t="shared" si="8"/>
        <v>41.25</v>
      </c>
      <c r="BV6" s="22">
        <f t="shared" si="8"/>
        <v>42.5</v>
      </c>
      <c r="BW6" s="22">
        <f t="shared" si="8"/>
        <v>41.84</v>
      </c>
      <c r="BX6" s="22">
        <f t="shared" si="8"/>
        <v>41.44</v>
      </c>
      <c r="BY6" s="22">
        <f t="shared" si="8"/>
        <v>37.65</v>
      </c>
      <c r="BZ6" s="21" t="str">
        <f>IF(BZ7="","",IF(BZ7="-","【-】","【"&amp;SUBSTITUTE(TEXT(BZ7,"#,##0.00"),"-","△")&amp;"】"))</f>
        <v>【50.61】</v>
      </c>
      <c r="CA6" s="22">
        <f>IF(CA7="",NA(),CA7)</f>
        <v>490.33</v>
      </c>
      <c r="CB6" s="22">
        <f t="shared" ref="CB6:CJ6" si="9">IF(CB7="",NA(),CB7)</f>
        <v>722.37</v>
      </c>
      <c r="CC6" s="22">
        <f t="shared" si="9"/>
        <v>568.38</v>
      </c>
      <c r="CD6" s="22">
        <f t="shared" si="9"/>
        <v>673.22</v>
      </c>
      <c r="CE6" s="22">
        <f t="shared" si="9"/>
        <v>638.71</v>
      </c>
      <c r="CF6" s="22">
        <f t="shared" si="9"/>
        <v>383.25</v>
      </c>
      <c r="CG6" s="22">
        <f t="shared" si="9"/>
        <v>377.72</v>
      </c>
      <c r="CH6" s="22">
        <f t="shared" si="9"/>
        <v>390.47</v>
      </c>
      <c r="CI6" s="22">
        <f t="shared" si="9"/>
        <v>403.61</v>
      </c>
      <c r="CJ6" s="22">
        <f t="shared" si="9"/>
        <v>442.82</v>
      </c>
      <c r="CK6" s="21" t="str">
        <f>IF(CK7="","",IF(CK7="-","【-】","【"&amp;SUBSTITUTE(TEXT(CK7,"#,##0.00"),"-","△")&amp;"】"))</f>
        <v>【320.83】</v>
      </c>
      <c r="CL6" s="22">
        <f>IF(CL7="",NA(),CL7)</f>
        <v>44.08</v>
      </c>
      <c r="CM6" s="22">
        <f t="shared" ref="CM6:CU6" si="10">IF(CM7="",NA(),CM7)</f>
        <v>40.68</v>
      </c>
      <c r="CN6" s="22">
        <f t="shared" si="10"/>
        <v>38.68</v>
      </c>
      <c r="CO6" s="22">
        <f t="shared" si="10"/>
        <v>42.56</v>
      </c>
      <c r="CP6" s="22">
        <f t="shared" si="10"/>
        <v>41.82</v>
      </c>
      <c r="CQ6" s="22">
        <f t="shared" si="10"/>
        <v>48.26</v>
      </c>
      <c r="CR6" s="22">
        <f t="shared" si="10"/>
        <v>48.01</v>
      </c>
      <c r="CS6" s="22">
        <f t="shared" si="10"/>
        <v>49.08</v>
      </c>
      <c r="CT6" s="22">
        <f t="shared" si="10"/>
        <v>51.46</v>
      </c>
      <c r="CU6" s="22">
        <f t="shared" si="10"/>
        <v>51.84</v>
      </c>
      <c r="CV6" s="21" t="str">
        <f>IF(CV7="","",IF(CV7="-","【-】","【"&amp;SUBSTITUTE(TEXT(CV7,"#,##0.00"),"-","△")&amp;"】"))</f>
        <v>【56.15】</v>
      </c>
      <c r="CW6" s="22">
        <f>IF(CW7="",NA(),CW7)</f>
        <v>74</v>
      </c>
      <c r="CX6" s="22">
        <f t="shared" ref="CX6:DF6" si="11">IF(CX7="",NA(),CX7)</f>
        <v>65.48</v>
      </c>
      <c r="CY6" s="22">
        <f t="shared" si="11"/>
        <v>66.42</v>
      </c>
      <c r="CZ6" s="22">
        <f t="shared" si="11"/>
        <v>60.21</v>
      </c>
      <c r="DA6" s="22">
        <f t="shared" si="11"/>
        <v>61.87</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5.5</v>
      </c>
      <c r="EE6" s="22">
        <f t="shared" ref="EE6:EM6" si="14">IF(EE7="",NA(),EE7)</f>
        <v>2.89</v>
      </c>
      <c r="EF6" s="22">
        <f t="shared" si="14"/>
        <v>5.7</v>
      </c>
      <c r="EG6" s="21">
        <f t="shared" si="14"/>
        <v>0</v>
      </c>
      <c r="EH6" s="22">
        <f t="shared" si="14"/>
        <v>5.7</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74462</v>
      </c>
      <c r="D7" s="24">
        <v>47</v>
      </c>
      <c r="E7" s="24">
        <v>1</v>
      </c>
      <c r="F7" s="24">
        <v>0</v>
      </c>
      <c r="G7" s="24">
        <v>0</v>
      </c>
      <c r="H7" s="24" t="s">
        <v>96</v>
      </c>
      <c r="I7" s="24" t="s">
        <v>97</v>
      </c>
      <c r="J7" s="24" t="s">
        <v>98</v>
      </c>
      <c r="K7" s="24" t="s">
        <v>99</v>
      </c>
      <c r="L7" s="24" t="s">
        <v>100</v>
      </c>
      <c r="M7" s="24" t="s">
        <v>101</v>
      </c>
      <c r="N7" s="25" t="s">
        <v>102</v>
      </c>
      <c r="O7" s="25" t="s">
        <v>103</v>
      </c>
      <c r="P7" s="25">
        <v>90.01</v>
      </c>
      <c r="Q7" s="25">
        <v>3790</v>
      </c>
      <c r="R7" s="25">
        <v>1142</v>
      </c>
      <c r="S7" s="25">
        <v>209.46</v>
      </c>
      <c r="T7" s="25">
        <v>5.45</v>
      </c>
      <c r="U7" s="25">
        <v>1018</v>
      </c>
      <c r="V7" s="25">
        <v>6.49</v>
      </c>
      <c r="W7" s="25">
        <v>156.86000000000001</v>
      </c>
      <c r="X7" s="25">
        <v>89.01</v>
      </c>
      <c r="Y7" s="25">
        <v>86.04</v>
      </c>
      <c r="Z7" s="25">
        <v>77.84</v>
      </c>
      <c r="AA7" s="25">
        <v>47.06</v>
      </c>
      <c r="AB7" s="25">
        <v>66.069999999999993</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1009.37</v>
      </c>
      <c r="BF7" s="25">
        <v>997.14</v>
      </c>
      <c r="BG7" s="25">
        <v>941.84</v>
      </c>
      <c r="BH7" s="25">
        <v>927.66</v>
      </c>
      <c r="BI7" s="25">
        <v>958.71</v>
      </c>
      <c r="BJ7" s="25">
        <v>1274.21</v>
      </c>
      <c r="BK7" s="25">
        <v>1183.92</v>
      </c>
      <c r="BL7" s="25">
        <v>1128.72</v>
      </c>
      <c r="BM7" s="25">
        <v>1125.25</v>
      </c>
      <c r="BN7" s="25">
        <v>1157.05</v>
      </c>
      <c r="BO7" s="25">
        <v>982.48</v>
      </c>
      <c r="BP7" s="25">
        <v>42.23</v>
      </c>
      <c r="BQ7" s="25">
        <v>35.659999999999997</v>
      </c>
      <c r="BR7" s="25">
        <v>46.34</v>
      </c>
      <c r="BS7" s="25">
        <v>39.11</v>
      </c>
      <c r="BT7" s="25">
        <v>38.700000000000003</v>
      </c>
      <c r="BU7" s="25">
        <v>41.25</v>
      </c>
      <c r="BV7" s="25">
        <v>42.5</v>
      </c>
      <c r="BW7" s="25">
        <v>41.84</v>
      </c>
      <c r="BX7" s="25">
        <v>41.44</v>
      </c>
      <c r="BY7" s="25">
        <v>37.65</v>
      </c>
      <c r="BZ7" s="25">
        <v>50.61</v>
      </c>
      <c r="CA7" s="25">
        <v>490.33</v>
      </c>
      <c r="CB7" s="25">
        <v>722.37</v>
      </c>
      <c r="CC7" s="25">
        <v>568.38</v>
      </c>
      <c r="CD7" s="25">
        <v>673.22</v>
      </c>
      <c r="CE7" s="25">
        <v>638.71</v>
      </c>
      <c r="CF7" s="25">
        <v>383.25</v>
      </c>
      <c r="CG7" s="25">
        <v>377.72</v>
      </c>
      <c r="CH7" s="25">
        <v>390.47</v>
      </c>
      <c r="CI7" s="25">
        <v>403.61</v>
      </c>
      <c r="CJ7" s="25">
        <v>442.82</v>
      </c>
      <c r="CK7" s="25">
        <v>320.83</v>
      </c>
      <c r="CL7" s="25">
        <v>44.08</v>
      </c>
      <c r="CM7" s="25">
        <v>40.68</v>
      </c>
      <c r="CN7" s="25">
        <v>38.68</v>
      </c>
      <c r="CO7" s="25">
        <v>42.56</v>
      </c>
      <c r="CP7" s="25">
        <v>41.82</v>
      </c>
      <c r="CQ7" s="25">
        <v>48.26</v>
      </c>
      <c r="CR7" s="25">
        <v>48.01</v>
      </c>
      <c r="CS7" s="25">
        <v>49.08</v>
      </c>
      <c r="CT7" s="25">
        <v>51.46</v>
      </c>
      <c r="CU7" s="25">
        <v>51.84</v>
      </c>
      <c r="CV7" s="25">
        <v>56.15</v>
      </c>
      <c r="CW7" s="25">
        <v>74</v>
      </c>
      <c r="CX7" s="25">
        <v>65.48</v>
      </c>
      <c r="CY7" s="25">
        <v>66.42</v>
      </c>
      <c r="CZ7" s="25">
        <v>60.21</v>
      </c>
      <c r="DA7" s="25">
        <v>61.87</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5.5</v>
      </c>
      <c r="EE7" s="25">
        <v>2.89</v>
      </c>
      <c r="EF7" s="25">
        <v>5.7</v>
      </c>
      <c r="EG7" s="25">
        <v>0</v>
      </c>
      <c r="EH7" s="25">
        <v>5.7</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