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R5年度\R6.1.18依頼（経営比較分析表_R4決算）\回答\"/>
    </mc:Choice>
  </mc:AlternateContent>
  <xr:revisionPtr revIDLastSave="0" documentId="13_ncr:1_{6ACC23DD-799E-4265-9C32-D84270BC5D7A}" xr6:coauthVersionLast="47" xr6:coauthVersionMax="47" xr10:uidLastSave="{00000000-0000-0000-0000-000000000000}"/>
  <workbookProtection workbookAlgorithmName="SHA-512" workbookHashValue="l9Z+p2imCznMKvBfMJj1dzVxNfeMvYq7xhz23XSq0W1pUcASMhUX/AjI7u54pFzcfzoN96DSCivwyFzCqRXh4g==" workbookSaltValue="nNe0IEJ+0Og0omdzcBwVm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F85" i="4"/>
  <c r="BB10" i="4"/>
  <c r="AT10" i="4"/>
  <c r="AL10" i="4"/>
  <c r="I10" i="4"/>
  <c r="B10" i="4"/>
  <c r="BB8" i="4"/>
  <c r="AD8" i="4"/>
  <c r="B6" i="4"/>
</calcChain>
</file>

<file path=xl/sharedStrings.xml><?xml version="1.0" encoding="utf-8"?>
<sst xmlns="http://schemas.openxmlformats.org/spreadsheetml/2006/main" count="272" uniqueCount="114">
  <si>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</si>
  <si>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</si>
  <si>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</si>
  <si>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</si>
  <si>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</si>
  <si>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</si>
  <si>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</si>
  <si>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</si>
  <si>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</si>
  <si>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</si>
  <si>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</si>
  <si>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</si>
  <si>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</si>
  <si>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</si>
  <si>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</si>
  <si>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</si>
  <si>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</si>
  <si>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</si>
  <si>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</si>
  <si>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</si>
  <si>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</si>
  <si>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</si>
  <si>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</si>
  <si>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</si>
  <si>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</si>
  <si>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</si>
  <si>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</si>
  <si>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</si>
  <si>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</si>
  <si>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</si>
  <si>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</si>
  <si>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</si>
  <si>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</si>
  <si>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</si>
  <si>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</si>
  <si>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</si>
  <si>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</si>
  <si>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</si>
  <si>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</si>
  <si>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</si>
  <si>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</si>
  <si>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</si>
  <si>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</si>
  <si>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</si>
  <si>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</si>
  <si>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</si>
  <si>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</si>
  <si>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</si>
  <si>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</si>
  <si>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</si>
  <si>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</si>
  <si>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</si>
  <si>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</si>
  <si>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</si>
  <si>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</si>
  <si>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</si>
  <si>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</si>
  <si>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</si>
  <si>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</si>
  <si>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</si>
  <si>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</si>
  <si>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</si>
  <si>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</si>
  <si>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</si>
  <si>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</si>
  <si>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</si>
  <si>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</si>
  <si>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</si>
  <si>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</si>
  <si>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</si>
  <si>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</si>
  <si>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</si>
  <si>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</si>
  <si>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</si>
  <si>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</si>
  <si>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</si>
  <si>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</si>
  <si>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</si>
  <si>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</si>
  <si>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</si>
  <si>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</si>
  <si>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</si>
  <si>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</si>
  <si>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</si>
  <si>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</si>
  <si>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</si>
  <si>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</si>
  <si>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</si>
  <si>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</si>
  <si>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</si>
  <si>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</si>
  <si>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</si>
  <si>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</si>
  <si>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</si>
  <si>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</si>
  <si>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</si>
  <si>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</si>
  <si>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</si>
  <si>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</si>
  <si>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</si>
  <si>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</si>
  <si>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</si>
  <si>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</si>
  <si>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</si>
  <si>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</si>
  <si>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</si>
  <si>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</si>
  <si>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</si>
  <si>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</si>
  <si>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</si>
  <si>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</si>
  <si>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簡易水道等事業は、平成12年までに7つの簡易水道と3つの飲料水供給施設の事業を完了し、供用開始している。どの施設も普及率は90％以上であり、高水準となっている。
　令和2年度より、健全な経営状態を目指し財務管理の明確化を図ることを目的として、地方公営企業法適用へと移行した。
　簡易水道等事業でも水道事業と同様に水道管の老朽化が進行しており、平成30年度から地方債を充当し老朽管更新事業に着手しているが、老朽化が著しいため、継続的に老朽管等更新事業を実施していくものの、同時並行で漏水箇所の増加等も見込まれることから、依然厳しい経営状況が続く。
　本事業における簡易水道は、山間部で集落が散在しているため、給水人口が少ない割に管路延長が長く、高低差も大きいため、ポンプ等の加圧や揚水関連施設、減圧施設等が必要で、施設整備費が割高になる傾向がある一方、人口減少に伴い料金収入が減少しており、収支ギャップの改善が今後の喫緊の課題である。
　今後は、経営戦略をはじめとした各種計画に則り適正な施設の維持管理を図る必要がある。</t>
    <rPh sb="236" eb="240">
      <t>ドウジヘイコウ</t>
    </rPh>
    <rPh sb="250" eb="252">
      <t>ミコ</t>
    </rPh>
    <rPh sb="267" eb="269">
      <t>ジョウキョウ</t>
    </rPh>
    <rPh sb="270" eb="271">
      <t>ツヅ</t>
    </rPh>
    <phoneticPr fontId="4"/>
  </si>
  <si>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給水人口が大幅に減少している地区も多く、更新には将来予測や省エネなど最新の情報をもとに、施設の再構築やダウンサイジング等を検討していく必要がある。
　今後は、老朽化対策のリスク評価、優先順位、投資可能額の設定などを調査し、更新する施設を選定しながら、計画的かつ集中的に進めていくことが求められる。
　平成30年度からは漏水が多発する奥川地区を中心に老朽管更新事業に着手している。</t>
    <rPh sb="125" eb="127">
      <t>チク</t>
    </rPh>
    <rPh sb="222" eb="224">
      <t>コウシン</t>
    </rPh>
    <rPh sb="245" eb="246">
      <t>スス</t>
    </rPh>
    <rPh sb="253" eb="254">
      <t>モト</t>
    </rPh>
    <phoneticPr fontId="4"/>
  </si>
  <si>
    <t>　上水道と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ところ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を策定し、経営戦略と合わせて計画的かつ効率的に事業を推進していく必要がある。</t>
    <rPh sb="263" eb="265">
      <t>ケイエイ</t>
    </rPh>
    <rPh sb="265" eb="267">
      <t>センリャク</t>
    </rPh>
    <rPh sb="268" eb="269">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</si>
</sst>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0.36</c:v>
                </c:pt>
                <c:pt idx="3">
                  <c:v>0.42</c:v>
                </c:pt>
                <c:pt idx="4">
                  <c:v>0.66</c:v>
                </c:pt>
              </c:numCache>
            </c:numRef>
          </c:val>
          <c:extLst>
            <c:ext xmlns:c16="http://schemas.microsoft.com/office/drawing/2014/chart" uri="{C3380CC4-5D6E-409C-BE32-E72D297353CC}">
              <c16:uniqueId val="{00000000-CA4A-4C94-8E81-E0CA62531D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0.96</c:v>
                </c:pt>
                <c:pt idx="3">
                  <c:v>0.37</c:v>
                </c:pt>
                <c:pt idx="4">
                  <c:v>0.23</c:v>
                </c:pt>
              </c:numCache>
            </c:numRef>
          </c:val>
          <c:smooth val="0"/>
          <c:extLst>
            <c:ext xmlns:c16="http://schemas.microsoft.com/office/drawing/2014/chart" uri="{C3380CC4-5D6E-409C-BE32-E72D297353CC}">
              <c16:uniqueId val="{00000001-CA4A-4C94-8E81-E0CA62531D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35.049999999999997</c:v>
                </c:pt>
                <c:pt idx="3">
                  <c:v>34.75</c:v>
                </c:pt>
                <c:pt idx="4">
                  <c:v>42.57</c:v>
                </c:pt>
              </c:numCache>
            </c:numRef>
          </c:val>
          <c:extLst>
            <c:ext xmlns:c16="http://schemas.microsoft.com/office/drawing/2014/chart" uri="{C3380CC4-5D6E-409C-BE32-E72D297353CC}">
              <c16:uniqueId val="{00000000-182D-45BB-B349-B18C8701CB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51.52</c:v>
                </c:pt>
                <c:pt idx="3">
                  <c:v>48.75</c:v>
                </c:pt>
                <c:pt idx="4">
                  <c:v>50.95</c:v>
                </c:pt>
              </c:numCache>
            </c:numRef>
          </c:val>
          <c:smooth val="0"/>
          <c:extLst>
            <c:ext xmlns:c16="http://schemas.microsoft.com/office/drawing/2014/chart" uri="{C3380CC4-5D6E-409C-BE32-E72D297353CC}">
              <c16:uniqueId val="{00000001-182D-45BB-B349-B18C8701CB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76.16</c:v>
                </c:pt>
                <c:pt idx="3">
                  <c:v>76.040000000000006</c:v>
                </c:pt>
                <c:pt idx="4">
                  <c:v>61.29</c:v>
                </c:pt>
              </c:numCache>
            </c:numRef>
          </c:val>
          <c:extLst>
            <c:ext xmlns:c16="http://schemas.microsoft.com/office/drawing/2014/chart" uri="{C3380CC4-5D6E-409C-BE32-E72D297353CC}">
              <c16:uniqueId val="{00000000-3F42-4F92-83E3-0933404675B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61.29</c:v>
                </c:pt>
                <c:pt idx="3">
                  <c:v>60.88</c:v>
                </c:pt>
                <c:pt idx="4">
                  <c:v>61</c:v>
                </c:pt>
              </c:numCache>
            </c:numRef>
          </c:val>
          <c:smooth val="0"/>
          <c:extLst>
            <c:ext xmlns:c16="http://schemas.microsoft.com/office/drawing/2014/chart" uri="{C3380CC4-5D6E-409C-BE32-E72D297353CC}">
              <c16:uniqueId val="{00000001-3F42-4F92-83E3-0933404675B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104.35</c:v>
                </c:pt>
                <c:pt idx="3">
                  <c:v>104.25</c:v>
                </c:pt>
                <c:pt idx="4">
                  <c:v>107.17</c:v>
                </c:pt>
              </c:numCache>
            </c:numRef>
          </c:val>
          <c:extLst>
            <c:ext xmlns:c16="http://schemas.microsoft.com/office/drawing/2014/chart" uri="{C3380CC4-5D6E-409C-BE32-E72D297353CC}">
              <c16:uniqueId val="{00000000-41DE-46C7-9962-D27F09CD674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97.61</c:v>
                </c:pt>
                <c:pt idx="3">
                  <c:v>98.78</c:v>
                </c:pt>
                <c:pt idx="4">
                  <c:v>101.23</c:v>
                </c:pt>
              </c:numCache>
            </c:numRef>
          </c:val>
          <c:smooth val="0"/>
          <c:extLst>
            <c:ext xmlns:c16="http://schemas.microsoft.com/office/drawing/2014/chart" uri="{C3380CC4-5D6E-409C-BE32-E72D297353CC}">
              <c16:uniqueId val="{00000001-41DE-46C7-9962-D27F09CD674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7.37</c:v>
                </c:pt>
                <c:pt idx="3">
                  <c:v>14.54</c:v>
                </c:pt>
                <c:pt idx="4">
                  <c:v>20.99</c:v>
                </c:pt>
              </c:numCache>
            </c:numRef>
          </c:val>
          <c:extLst>
            <c:ext xmlns:c16="http://schemas.microsoft.com/office/drawing/2014/chart" uri="{C3380CC4-5D6E-409C-BE32-E72D297353CC}">
              <c16:uniqueId val="{00000000-F2FB-45BE-BA36-3514405A2D5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24.16</c:v>
                </c:pt>
                <c:pt idx="3">
                  <c:v>29.81</c:v>
                </c:pt>
                <c:pt idx="4">
                  <c:v>30.82</c:v>
                </c:pt>
              </c:numCache>
            </c:numRef>
          </c:val>
          <c:smooth val="0"/>
          <c:extLst>
            <c:ext xmlns:c16="http://schemas.microsoft.com/office/drawing/2014/chart" uri="{C3380CC4-5D6E-409C-BE32-E72D297353CC}">
              <c16:uniqueId val="{00000001-F2FB-45BE-BA36-3514405A2D5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815-4739-9396-777DEB7EF03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18.829999999999998</c:v>
                </c:pt>
                <c:pt idx="3">
                  <c:v>18.05</c:v>
                </c:pt>
                <c:pt idx="4">
                  <c:v>14.28</c:v>
                </c:pt>
              </c:numCache>
            </c:numRef>
          </c:val>
          <c:smooth val="0"/>
          <c:extLst>
            <c:ext xmlns:c16="http://schemas.microsoft.com/office/drawing/2014/chart" uri="{C3380CC4-5D6E-409C-BE32-E72D297353CC}">
              <c16:uniqueId val="{00000001-9815-4739-9396-777DEB7EF03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3CB-4A13-848D-A7B2E564AB6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143.65</c:v>
                </c:pt>
                <c:pt idx="3">
                  <c:v>155.82</c:v>
                </c:pt>
                <c:pt idx="4">
                  <c:v>155.18</c:v>
                </c:pt>
              </c:numCache>
            </c:numRef>
          </c:val>
          <c:smooth val="0"/>
          <c:extLst>
            <c:ext xmlns:c16="http://schemas.microsoft.com/office/drawing/2014/chart" uri="{C3380CC4-5D6E-409C-BE32-E72D297353CC}">
              <c16:uniqueId val="{00000001-D3CB-4A13-848D-A7B2E564AB6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55.16</c:v>
                </c:pt>
                <c:pt idx="3">
                  <c:v>73.709999999999994</c:v>
                </c:pt>
                <c:pt idx="4">
                  <c:v>84.51</c:v>
                </c:pt>
              </c:numCache>
            </c:numRef>
          </c:val>
          <c:extLst>
            <c:ext xmlns:c16="http://schemas.microsoft.com/office/drawing/2014/chart" uri="{C3380CC4-5D6E-409C-BE32-E72D297353CC}">
              <c16:uniqueId val="{00000000-517A-4D6D-8F1D-9E711E1AB8F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94.01</c:v>
                </c:pt>
                <c:pt idx="3">
                  <c:v>111.08</c:v>
                </c:pt>
                <c:pt idx="4">
                  <c:v>118.28</c:v>
                </c:pt>
              </c:numCache>
            </c:numRef>
          </c:val>
          <c:smooth val="0"/>
          <c:extLst>
            <c:ext xmlns:c16="http://schemas.microsoft.com/office/drawing/2014/chart" uri="{C3380CC4-5D6E-409C-BE32-E72D297353CC}">
              <c16:uniqueId val="{00000001-517A-4D6D-8F1D-9E711E1AB8F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888.49</c:v>
                </c:pt>
                <c:pt idx="3">
                  <c:v>892.13</c:v>
                </c:pt>
                <c:pt idx="4">
                  <c:v>883.98</c:v>
                </c:pt>
              </c:numCache>
            </c:numRef>
          </c:val>
          <c:extLst>
            <c:ext xmlns:c16="http://schemas.microsoft.com/office/drawing/2014/chart" uri="{C3380CC4-5D6E-409C-BE32-E72D297353CC}">
              <c16:uniqueId val="{00000000-EA2F-4583-BB5C-B57D6ED68C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1421.84</c:v>
                </c:pt>
                <c:pt idx="3">
                  <c:v>1596.62</c:v>
                </c:pt>
                <c:pt idx="4">
                  <c:v>1456.79</c:v>
                </c:pt>
              </c:numCache>
            </c:numRef>
          </c:val>
          <c:smooth val="0"/>
          <c:extLst>
            <c:ext xmlns:c16="http://schemas.microsoft.com/office/drawing/2014/chart" uri="{C3380CC4-5D6E-409C-BE32-E72D297353CC}">
              <c16:uniqueId val="{00000001-EA2F-4583-BB5C-B57D6ED68C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39.369999999999997</c:v>
                </c:pt>
                <c:pt idx="3">
                  <c:v>39.299999999999997</c:v>
                </c:pt>
                <c:pt idx="4">
                  <c:v>36.29</c:v>
                </c:pt>
              </c:numCache>
            </c:numRef>
          </c:val>
          <c:extLst>
            <c:ext xmlns:c16="http://schemas.microsoft.com/office/drawing/2014/chart" uri="{C3380CC4-5D6E-409C-BE32-E72D297353CC}">
              <c16:uniqueId val="{00000000-F44A-4B11-861A-89E3B3DE7E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35.72</c:v>
                </c:pt>
                <c:pt idx="3">
                  <c:v>33.659999999999997</c:v>
                </c:pt>
                <c:pt idx="4">
                  <c:v>35.33</c:v>
                </c:pt>
              </c:numCache>
            </c:numRef>
          </c:val>
          <c:smooth val="0"/>
          <c:extLst>
            <c:ext xmlns:c16="http://schemas.microsoft.com/office/drawing/2014/chart" uri="{C3380CC4-5D6E-409C-BE32-E72D297353CC}">
              <c16:uniqueId val="{00000001-F44A-4B11-861A-89E3B3DE7E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685.42</c:v>
                </c:pt>
                <c:pt idx="3">
                  <c:v>689.78</c:v>
                </c:pt>
                <c:pt idx="4">
                  <c:v>742.67</c:v>
                </c:pt>
              </c:numCache>
            </c:numRef>
          </c:val>
          <c:extLst>
            <c:ext xmlns:c16="http://schemas.microsoft.com/office/drawing/2014/chart" uri="{C3380CC4-5D6E-409C-BE32-E72D297353CC}">
              <c16:uniqueId val="{00000000-37AD-4D98-992D-13B2D9B02FC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471.3</c:v>
                </c:pt>
                <c:pt idx="3">
                  <c:v>506.68</c:v>
                </c:pt>
                <c:pt idx="4">
                  <c:v>491.45</c:v>
                </c:pt>
              </c:numCache>
            </c:numRef>
          </c:val>
          <c:smooth val="0"/>
          <c:extLst>
            <c:ext xmlns:c16="http://schemas.microsoft.com/office/drawing/2014/chart" uri="{C3380CC4-5D6E-409C-BE32-E72D297353CC}">
              <c16:uniqueId val="{00000001-37AD-4D98-992D-13B2D9B02FC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福島県　西会津町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5694</v>
      </c>
      <c r="AM8" s="45"/>
      <c r="AN8" s="45"/>
      <c r="AO8" s="45"/>
      <c r="AP8" s="45"/>
      <c r="AQ8" s="45"/>
      <c r="AR8" s="45"/>
      <c r="AS8" s="45"/>
      <c r="AT8" s="46">
        <f>データ!$S$6</f>
        <v>298.18</v>
      </c>
      <c r="AU8" s="47"/>
      <c r="AV8" s="47"/>
      <c r="AW8" s="47"/>
      <c r="AX8" s="47"/>
      <c r="AY8" s="47"/>
      <c r="AZ8" s="47"/>
      <c r="BA8" s="47"/>
      <c r="BB8" s="48">
        <f>データ!$T$6</f>
        <v>19.100000000000001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73.28</v>
      </c>
      <c r="J10" s="47"/>
      <c r="K10" s="47"/>
      <c r="L10" s="47"/>
      <c r="M10" s="47"/>
      <c r="N10" s="47"/>
      <c r="O10" s="81"/>
      <c r="P10" s="48">
        <f>データ!$P$6</f>
        <v>17.97</v>
      </c>
      <c r="Q10" s="48"/>
      <c r="R10" s="48"/>
      <c r="S10" s="48"/>
      <c r="T10" s="48"/>
      <c r="U10" s="48"/>
      <c r="V10" s="48"/>
      <c r="W10" s="45">
        <f>データ!$Q$6</f>
        <v>4378</v>
      </c>
      <c r="X10" s="45"/>
      <c r="Y10" s="45"/>
      <c r="Z10" s="45"/>
      <c r="AA10" s="45"/>
      <c r="AB10" s="45"/>
      <c r="AC10" s="45"/>
      <c r="AD10" s="2"/>
      <c r="AE10" s="2"/>
      <c r="AF10" s="2"/>
      <c r="AG10" s="2"/>
      <c r="AH10" s="2"/>
      <c r="AI10" s="2"/>
      <c r="AJ10" s="2"/>
      <c r="AK10" s="2"/>
      <c r="AL10" s="45">
        <f>データ!$U$6</f>
        <v>1013</v>
      </c>
      <c r="AM10" s="45"/>
      <c r="AN10" s="45"/>
      <c r="AO10" s="45"/>
      <c r="AP10" s="45"/>
      <c r="AQ10" s="45"/>
      <c r="AR10" s="45"/>
      <c r="AS10" s="45"/>
      <c r="AT10" s="46">
        <f>データ!$V$6</f>
        <v>0.34</v>
      </c>
      <c r="AU10" s="47"/>
      <c r="AV10" s="47"/>
      <c r="AW10" s="47"/>
      <c r="AX10" s="47"/>
      <c r="AY10" s="47"/>
      <c r="AZ10" s="47"/>
      <c r="BA10" s="47"/>
      <c r="BB10" s="48">
        <f>データ!$W$6</f>
        <v>2979.41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oUStI21zwFoRHNaFyY0n3ZryrUxBfjrc6l8nMULqPqm6WcLYninPxvdohKkBCtg9noqmT4Q6ZquPyw1lO4pNSg==" saltValue="gGSCyUdk6IkdKaeb0XQkT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74055</v>
      </c>
      <c r="D6" s="20">
        <f t="shared" si="3"/>
        <v>46</v>
      </c>
      <c r="E6" s="20">
        <f t="shared" si="3"/>
        <v>1</v>
      </c>
      <c r="F6" s="20">
        <f t="shared" si="3"/>
        <v>0</v>
      </c>
      <c r="G6" s="20">
        <f t="shared" si="3"/>
        <v>5</v>
      </c>
      <c r="H6" s="20" t="str">
        <f t="shared" si="3"/>
        <v>福島県　西会津町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73.28</v>
      </c>
      <c r="P6" s="21">
        <f t="shared" si="3"/>
        <v>17.97</v>
      </c>
      <c r="Q6" s="21">
        <f t="shared" si="3"/>
        <v>4378</v>
      </c>
      <c r="R6" s="21">
        <f t="shared" si="3"/>
        <v>5694</v>
      </c>
      <c r="S6" s="21">
        <f t="shared" si="3"/>
        <v>298.18</v>
      </c>
      <c r="T6" s="21">
        <f t="shared" si="3"/>
        <v>19.100000000000001</v>
      </c>
      <c r="U6" s="21">
        <f t="shared" si="3"/>
        <v>1013</v>
      </c>
      <c r="V6" s="21">
        <f t="shared" si="3"/>
        <v>0.34</v>
      </c>
      <c r="W6" s="21">
        <f t="shared" si="3"/>
        <v>2979.41</v>
      </c>
      <c r="X6" s="22" t="str">
        <f>IF(X7="",NA(),X7)</f>
        <v>-</v>
      </c>
      <c r="Y6" s="22" t="str">
        <f t="shared" ref="Y6:AG6" si="4">IF(Y7="",NA(),Y7)</f>
        <v>-</v>
      </c>
      <c r="Z6" s="22">
        <f t="shared" si="4"/>
        <v>104.35</v>
      </c>
      <c r="AA6" s="22">
        <f t="shared" si="4"/>
        <v>104.25</v>
      </c>
      <c r="AB6" s="22">
        <f t="shared" si="4"/>
        <v>107.17</v>
      </c>
      <c r="AC6" s="22" t="str">
        <f t="shared" si="4"/>
        <v>-</v>
      </c>
      <c r="AD6" s="22" t="str">
        <f t="shared" si="4"/>
        <v>-</v>
      </c>
      <c r="AE6" s="22">
        <f t="shared" si="4"/>
        <v>97.61</v>
      </c>
      <c r="AF6" s="22">
        <f t="shared" si="4"/>
        <v>98.78</v>
      </c>
      <c r="AG6" s="22">
        <f t="shared" si="4"/>
        <v>101.23</v>
      </c>
      <c r="AH6" s="21" t="str">
        <f>IF(AH7="","",IF(AH7="-","【-】","【"&amp;SUBSTITUTE(TEXT(AH7,"#,##0.00"),"-","△")&amp;"】"))</f>
        <v>【104.96】</v>
      </c>
      <c r="AI6" s="22" t="str">
        <f>IF(AI7="",NA(),AI7)</f>
        <v>-</v>
      </c>
      <c r="AJ6" s="22" t="str">
        <f t="shared" ref="AJ6:AR6" si="5">IF(AJ7="",NA(),AJ7)</f>
        <v>-</v>
      </c>
      <c r="AK6" s="21">
        <f t="shared" si="5"/>
        <v>0</v>
      </c>
      <c r="AL6" s="21">
        <f t="shared" si="5"/>
        <v>0</v>
      </c>
      <c r="AM6" s="21">
        <f t="shared" si="5"/>
        <v>0</v>
      </c>
      <c r="AN6" s="22" t="str">
        <f t="shared" si="5"/>
        <v>-</v>
      </c>
      <c r="AO6" s="22" t="str">
        <f t="shared" si="5"/>
        <v>-</v>
      </c>
      <c r="AP6" s="22">
        <f t="shared" si="5"/>
        <v>143.65</v>
      </c>
      <c r="AQ6" s="22">
        <f t="shared" si="5"/>
        <v>155.82</v>
      </c>
      <c r="AR6" s="22">
        <f t="shared" si="5"/>
        <v>155.18</v>
      </c>
      <c r="AS6" s="21" t="str">
        <f>IF(AS7="","",IF(AS7="-","【-】","【"&amp;SUBSTITUTE(TEXT(AS7,"#,##0.00"),"-","△")&amp;"】"))</f>
        <v>【30.67】</v>
      </c>
      <c r="AT6" s="22" t="str">
        <f>IF(AT7="",NA(),AT7)</f>
        <v>-</v>
      </c>
      <c r="AU6" s="22" t="str">
        <f t="shared" ref="AU6:BC6" si="6">IF(AU7="",NA(),AU7)</f>
        <v>-</v>
      </c>
      <c r="AV6" s="22">
        <f t="shared" si="6"/>
        <v>55.16</v>
      </c>
      <c r="AW6" s="22">
        <f t="shared" si="6"/>
        <v>73.709999999999994</v>
      </c>
      <c r="AX6" s="22">
        <f t="shared" si="6"/>
        <v>84.51</v>
      </c>
      <c r="AY6" s="22" t="str">
        <f t="shared" si="6"/>
        <v>-</v>
      </c>
      <c r="AZ6" s="22" t="str">
        <f t="shared" si="6"/>
        <v>-</v>
      </c>
      <c r="BA6" s="22">
        <f t="shared" si="6"/>
        <v>94.01</v>
      </c>
      <c r="BB6" s="22">
        <f t="shared" si="6"/>
        <v>111.08</v>
      </c>
      <c r="BC6" s="22">
        <f t="shared" si="6"/>
        <v>118.28</v>
      </c>
      <c r="BD6" s="21" t="str">
        <f>IF(BD7="","",IF(BD7="-","【-】","【"&amp;SUBSTITUTE(TEXT(BD7,"#,##0.00"),"-","△")&amp;"】"))</f>
        <v>【195.24】</v>
      </c>
      <c r="BE6" s="22" t="str">
        <f>IF(BE7="",NA(),BE7)</f>
        <v>-</v>
      </c>
      <c r="BF6" s="22" t="str">
        <f t="shared" ref="BF6:BN6" si="7">IF(BF7="",NA(),BF7)</f>
        <v>-</v>
      </c>
      <c r="BG6" s="22">
        <f t="shared" si="7"/>
        <v>888.49</v>
      </c>
      <c r="BH6" s="22">
        <f t="shared" si="7"/>
        <v>892.13</v>
      </c>
      <c r="BI6" s="22">
        <f t="shared" si="7"/>
        <v>883.98</v>
      </c>
      <c r="BJ6" s="22" t="str">
        <f t="shared" si="7"/>
        <v>-</v>
      </c>
      <c r="BK6" s="22" t="str">
        <f t="shared" si="7"/>
        <v>-</v>
      </c>
      <c r="BL6" s="22">
        <f t="shared" si="7"/>
        <v>1421.84</v>
      </c>
      <c r="BM6" s="22">
        <f t="shared" si="7"/>
        <v>1596.62</v>
      </c>
      <c r="BN6" s="22">
        <f t="shared" si="7"/>
        <v>1456.79</v>
      </c>
      <c r="BO6" s="21" t="str">
        <f>IF(BO7="","",IF(BO7="-","【-】","【"&amp;SUBSTITUTE(TEXT(BO7,"#,##0.00"),"-","△")&amp;"】"))</f>
        <v>【1,090.93】</v>
      </c>
      <c r="BP6" s="22" t="str">
        <f>IF(BP7="",NA(),BP7)</f>
        <v>-</v>
      </c>
      <c r="BQ6" s="22" t="str">
        <f t="shared" ref="BQ6:BY6" si="8">IF(BQ7="",NA(),BQ7)</f>
        <v>-</v>
      </c>
      <c r="BR6" s="22">
        <f t="shared" si="8"/>
        <v>39.369999999999997</v>
      </c>
      <c r="BS6" s="22">
        <f t="shared" si="8"/>
        <v>39.299999999999997</v>
      </c>
      <c r="BT6" s="22">
        <f t="shared" si="8"/>
        <v>36.29</v>
      </c>
      <c r="BU6" s="22" t="str">
        <f t="shared" si="8"/>
        <v>-</v>
      </c>
      <c r="BV6" s="22" t="str">
        <f t="shared" si="8"/>
        <v>-</v>
      </c>
      <c r="BW6" s="22">
        <f t="shared" si="8"/>
        <v>35.72</v>
      </c>
      <c r="BX6" s="22">
        <f t="shared" si="8"/>
        <v>33.659999999999997</v>
      </c>
      <c r="BY6" s="22">
        <f t="shared" si="8"/>
        <v>35.33</v>
      </c>
      <c r="BZ6" s="21" t="str">
        <f>IF(BZ7="","",IF(BZ7="-","【-】","【"&amp;SUBSTITUTE(TEXT(BZ7,"#,##0.00"),"-","△")&amp;"】"))</f>
        <v>【58.61】</v>
      </c>
      <c r="CA6" s="22" t="str">
        <f>IF(CA7="",NA(),CA7)</f>
        <v>-</v>
      </c>
      <c r="CB6" s="22" t="str">
        <f t="shared" ref="CB6:CJ6" si="9">IF(CB7="",NA(),CB7)</f>
        <v>-</v>
      </c>
      <c r="CC6" s="22">
        <f t="shared" si="9"/>
        <v>685.42</v>
      </c>
      <c r="CD6" s="22">
        <f t="shared" si="9"/>
        <v>689.78</v>
      </c>
      <c r="CE6" s="22">
        <f t="shared" si="9"/>
        <v>742.67</v>
      </c>
      <c r="CF6" s="22" t="str">
        <f t="shared" si="9"/>
        <v>-</v>
      </c>
      <c r="CG6" s="22" t="str">
        <f t="shared" si="9"/>
        <v>-</v>
      </c>
      <c r="CH6" s="22">
        <f t="shared" si="9"/>
        <v>471.3</v>
      </c>
      <c r="CI6" s="22">
        <f t="shared" si="9"/>
        <v>506.68</v>
      </c>
      <c r="CJ6" s="22">
        <f t="shared" si="9"/>
        <v>491.45</v>
      </c>
      <c r="CK6" s="21" t="str">
        <f>IF(CK7="","",IF(CK7="-","【-】","【"&amp;SUBSTITUTE(TEXT(CK7,"#,##0.00"),"-","△")&amp;"】"))</f>
        <v>【274.97】</v>
      </c>
      <c r="CL6" s="22" t="str">
        <f>IF(CL7="",NA(),CL7)</f>
        <v>-</v>
      </c>
      <c r="CM6" s="22" t="str">
        <f t="shared" ref="CM6:CU6" si="10">IF(CM7="",NA(),CM7)</f>
        <v>-</v>
      </c>
      <c r="CN6" s="22">
        <f t="shared" si="10"/>
        <v>35.049999999999997</v>
      </c>
      <c r="CO6" s="22">
        <f t="shared" si="10"/>
        <v>34.75</v>
      </c>
      <c r="CP6" s="22">
        <f t="shared" si="10"/>
        <v>42.57</v>
      </c>
      <c r="CQ6" s="22" t="str">
        <f t="shared" si="10"/>
        <v>-</v>
      </c>
      <c r="CR6" s="22" t="str">
        <f t="shared" si="10"/>
        <v>-</v>
      </c>
      <c r="CS6" s="22">
        <f t="shared" si="10"/>
        <v>51.52</v>
      </c>
      <c r="CT6" s="22">
        <f t="shared" si="10"/>
        <v>48.75</v>
      </c>
      <c r="CU6" s="22">
        <f t="shared" si="10"/>
        <v>50.95</v>
      </c>
      <c r="CV6" s="21" t="str">
        <f>IF(CV7="","",IF(CV7="-","【-】","【"&amp;SUBSTITUTE(TEXT(CV7,"#,##0.00"),"-","△")&amp;"】"))</f>
        <v>【52.36】</v>
      </c>
      <c r="CW6" s="22" t="str">
        <f>IF(CW7="",NA(),CW7)</f>
        <v>-</v>
      </c>
      <c r="CX6" s="22" t="str">
        <f t="shared" ref="CX6:DF6" si="11">IF(CX7="",NA(),CX7)</f>
        <v>-</v>
      </c>
      <c r="CY6" s="22">
        <f t="shared" si="11"/>
        <v>76.16</v>
      </c>
      <c r="CZ6" s="22">
        <f t="shared" si="11"/>
        <v>76.040000000000006</v>
      </c>
      <c r="DA6" s="22">
        <f t="shared" si="11"/>
        <v>61.29</v>
      </c>
      <c r="DB6" s="22" t="str">
        <f t="shared" si="11"/>
        <v>-</v>
      </c>
      <c r="DC6" s="22" t="str">
        <f t="shared" si="11"/>
        <v>-</v>
      </c>
      <c r="DD6" s="22">
        <f t="shared" si="11"/>
        <v>61.29</v>
      </c>
      <c r="DE6" s="22">
        <f t="shared" si="11"/>
        <v>60.88</v>
      </c>
      <c r="DF6" s="22">
        <f t="shared" si="11"/>
        <v>61</v>
      </c>
      <c r="DG6" s="21" t="str">
        <f>IF(DG7="","",IF(DG7="-","【-】","【"&amp;SUBSTITUTE(TEXT(DG7,"#,##0.00"),"-","△")&amp;"】"))</f>
        <v>【73.88】</v>
      </c>
      <c r="DH6" s="22" t="str">
        <f>IF(DH7="",NA(),DH7)</f>
        <v>-</v>
      </c>
      <c r="DI6" s="22" t="str">
        <f t="shared" ref="DI6:DQ6" si="12">IF(DI7="",NA(),DI7)</f>
        <v>-</v>
      </c>
      <c r="DJ6" s="22">
        <f t="shared" si="12"/>
        <v>7.37</v>
      </c>
      <c r="DK6" s="22">
        <f t="shared" si="12"/>
        <v>14.54</v>
      </c>
      <c r="DL6" s="22">
        <f t="shared" si="12"/>
        <v>20.99</v>
      </c>
      <c r="DM6" s="22" t="str">
        <f t="shared" si="12"/>
        <v>-</v>
      </c>
      <c r="DN6" s="22" t="str">
        <f t="shared" si="12"/>
        <v>-</v>
      </c>
      <c r="DO6" s="22">
        <f t="shared" si="12"/>
        <v>24.16</v>
      </c>
      <c r="DP6" s="22">
        <f t="shared" si="12"/>
        <v>29.81</v>
      </c>
      <c r="DQ6" s="22">
        <f t="shared" si="12"/>
        <v>30.82</v>
      </c>
      <c r="DR6" s="21" t="str">
        <f>IF(DR7="","",IF(DR7="-","【-】","【"&amp;SUBSTITUTE(TEXT(DR7,"#,##0.00"),"-","△")&amp;"】"))</f>
        <v>【39.30】</v>
      </c>
      <c r="DS6" s="22" t="str">
        <f>IF(DS7="",NA(),DS7)</f>
        <v>-</v>
      </c>
      <c r="DT6" s="22" t="str">
        <f t="shared" ref="DT6:EB6" si="13">IF(DT7="",NA(),DT7)</f>
        <v>-</v>
      </c>
      <c r="DU6" s="21">
        <f t="shared" si="13"/>
        <v>0</v>
      </c>
      <c r="DV6" s="21">
        <f t="shared" si="13"/>
        <v>0</v>
      </c>
      <c r="DW6" s="21">
        <f t="shared" si="13"/>
        <v>0</v>
      </c>
      <c r="DX6" s="22" t="str">
        <f t="shared" si="13"/>
        <v>-</v>
      </c>
      <c r="DY6" s="22" t="str">
        <f t="shared" si="13"/>
        <v>-</v>
      </c>
      <c r="DZ6" s="22">
        <f t="shared" si="13"/>
        <v>18.829999999999998</v>
      </c>
      <c r="EA6" s="22">
        <f t="shared" si="13"/>
        <v>18.05</v>
      </c>
      <c r="EB6" s="22">
        <f t="shared" si="13"/>
        <v>14.28</v>
      </c>
      <c r="EC6" s="21" t="str">
        <f>IF(EC7="","",IF(EC7="-","【-】","【"&amp;SUBSTITUTE(TEXT(EC7,"#,##0.00"),"-","△")&amp;"】"))</f>
        <v>【18.76】</v>
      </c>
      <c r="ED6" s="22" t="str">
        <f>IF(ED7="",NA(),ED7)</f>
        <v>-</v>
      </c>
      <c r="EE6" s="22" t="str">
        <f t="shared" ref="EE6:EM6" si="14">IF(EE7="",NA(),EE7)</f>
        <v>-</v>
      </c>
      <c r="EF6" s="22">
        <f t="shared" si="14"/>
        <v>0.36</v>
      </c>
      <c r="EG6" s="22">
        <f t="shared" si="14"/>
        <v>0.42</v>
      </c>
      <c r="EH6" s="22">
        <f t="shared" si="14"/>
        <v>0.66</v>
      </c>
      <c r="EI6" s="22" t="str">
        <f t="shared" si="14"/>
        <v>-</v>
      </c>
      <c r="EJ6" s="22" t="str">
        <f t="shared" si="14"/>
        <v>-</v>
      </c>
      <c r="EK6" s="22">
        <f t="shared" si="14"/>
        <v>0.96</v>
      </c>
      <c r="EL6" s="22">
        <f t="shared" si="14"/>
        <v>0.37</v>
      </c>
      <c r="EM6" s="22">
        <f t="shared" si="14"/>
        <v>0.23</v>
      </c>
      <c r="EN6" s="21" t="str">
        <f>IF(EN7="","",IF(EN7="-","【-】","【"&amp;SUBSTITUTE(TEXT(EN7,"#,##0.00"),"-","△")&amp;"】"))</f>
        <v>【0.65】</v>
      </c>
    </row>
    <row r="7" spans="1:144" s="23" customFormat="1" x14ac:dyDescent="0.2">
      <c r="A7" s="15"/>
      <c r="B7" s="24">
        <v>2022</v>
      </c>
      <c r="C7" s="24">
        <v>74055</v>
      </c>
      <c r="D7" s="24">
        <v>46</v>
      </c>
      <c r="E7" s="24">
        <v>1</v>
      </c>
      <c r="F7" s="24">
        <v>0</v>
      </c>
      <c r="G7" s="24">
        <v>5</v>
      </c>
      <c r="H7" s="24" t="s">
        <v>93</v>
      </c>
      <c r="I7" s="24" t="s">
        <v>94</v>
      </c>
      <c r="J7" s="24" t="s">
        <v>95</v>
      </c>
      <c r="K7" s="24" t="s">
        <v>96</v>
      </c>
      <c r="L7" s="24" t="s">
        <v>97</v>
      </c>
      <c r="M7" s="24" t="s">
        <v>98</v>
      </c>
      <c r="N7" s="25" t="s">
        <v>99</v>
      </c>
      <c r="O7" s="25">
        <v>73.28</v>
      </c>
      <c r="P7" s="25">
        <v>17.97</v>
      </c>
      <c r="Q7" s="25">
        <v>4378</v>
      </c>
      <c r="R7" s="25">
        <v>5694</v>
      </c>
      <c r="S7" s="25">
        <v>298.18</v>
      </c>
      <c r="T7" s="25">
        <v>19.100000000000001</v>
      </c>
      <c r="U7" s="25">
        <v>1013</v>
      </c>
      <c r="V7" s="25">
        <v>0.34</v>
      </c>
      <c r="W7" s="25">
        <v>2979.41</v>
      </c>
      <c r="X7" s="25" t="s">
        <v>99</v>
      </c>
      <c r="Y7" s="25" t="s">
        <v>99</v>
      </c>
      <c r="Z7" s="25">
        <v>104.35</v>
      </c>
      <c r="AA7" s="25">
        <v>104.25</v>
      </c>
      <c r="AB7" s="25">
        <v>107.17</v>
      </c>
      <c r="AC7" s="25" t="s">
        <v>99</v>
      </c>
      <c r="AD7" s="25" t="s">
        <v>99</v>
      </c>
      <c r="AE7" s="25">
        <v>97.61</v>
      </c>
      <c r="AF7" s="25">
        <v>98.78</v>
      </c>
      <c r="AG7" s="25">
        <v>101.23</v>
      </c>
      <c r="AH7" s="25">
        <v>104.96</v>
      </c>
      <c r="AI7" s="25" t="s">
        <v>99</v>
      </c>
      <c r="AJ7" s="25" t="s">
        <v>99</v>
      </c>
      <c r="AK7" s="25">
        <v>0</v>
      </c>
      <c r="AL7" s="25">
        <v>0</v>
      </c>
      <c r="AM7" s="25">
        <v>0</v>
      </c>
      <c r="AN7" s="25" t="s">
        <v>99</v>
      </c>
      <c r="AO7" s="25" t="s">
        <v>99</v>
      </c>
      <c r="AP7" s="25">
        <v>143.65</v>
      </c>
      <c r="AQ7" s="25">
        <v>155.82</v>
      </c>
      <c r="AR7" s="25">
        <v>155.18</v>
      </c>
      <c r="AS7" s="25">
        <v>30.67</v>
      </c>
      <c r="AT7" s="25" t="s">
        <v>99</v>
      </c>
      <c r="AU7" s="25" t="s">
        <v>99</v>
      </c>
      <c r="AV7" s="25">
        <v>55.16</v>
      </c>
      <c r="AW7" s="25">
        <v>73.709999999999994</v>
      </c>
      <c r="AX7" s="25">
        <v>84.51</v>
      </c>
      <c r="AY7" s="25" t="s">
        <v>99</v>
      </c>
      <c r="AZ7" s="25" t="s">
        <v>99</v>
      </c>
      <c r="BA7" s="25">
        <v>94.01</v>
      </c>
      <c r="BB7" s="25">
        <v>111.08</v>
      </c>
      <c r="BC7" s="25">
        <v>118.28</v>
      </c>
      <c r="BD7" s="25">
        <v>195.24</v>
      </c>
      <c r="BE7" s="25" t="s">
        <v>99</v>
      </c>
      <c r="BF7" s="25" t="s">
        <v>99</v>
      </c>
      <c r="BG7" s="25">
        <v>888.49</v>
      </c>
      <c r="BH7" s="25">
        <v>892.13</v>
      </c>
      <c r="BI7" s="25">
        <v>883.98</v>
      </c>
      <c r="BJ7" s="25" t="s">
        <v>99</v>
      </c>
      <c r="BK7" s="25" t="s">
        <v>99</v>
      </c>
      <c r="BL7" s="25">
        <v>1421.84</v>
      </c>
      <c r="BM7" s="25">
        <v>1596.62</v>
      </c>
      <c r="BN7" s="25">
        <v>1456.79</v>
      </c>
      <c r="BO7" s="25">
        <v>1090.93</v>
      </c>
      <c r="BP7" s="25" t="s">
        <v>99</v>
      </c>
      <c r="BQ7" s="25" t="s">
        <v>99</v>
      </c>
      <c r="BR7" s="25">
        <v>39.369999999999997</v>
      </c>
      <c r="BS7" s="25">
        <v>39.299999999999997</v>
      </c>
      <c r="BT7" s="25">
        <v>36.29</v>
      </c>
      <c r="BU7" s="25" t="s">
        <v>99</v>
      </c>
      <c r="BV7" s="25" t="s">
        <v>99</v>
      </c>
      <c r="BW7" s="25">
        <v>35.72</v>
      </c>
      <c r="BX7" s="25">
        <v>33.659999999999997</v>
      </c>
      <c r="BY7" s="25">
        <v>35.33</v>
      </c>
      <c r="BZ7" s="25">
        <v>58.61</v>
      </c>
      <c r="CA7" s="25" t="s">
        <v>99</v>
      </c>
      <c r="CB7" s="25" t="s">
        <v>99</v>
      </c>
      <c r="CC7" s="25">
        <v>685.42</v>
      </c>
      <c r="CD7" s="25">
        <v>689.78</v>
      </c>
      <c r="CE7" s="25">
        <v>742.67</v>
      </c>
      <c r="CF7" s="25" t="s">
        <v>99</v>
      </c>
      <c r="CG7" s="25" t="s">
        <v>99</v>
      </c>
      <c r="CH7" s="25">
        <v>471.3</v>
      </c>
      <c r="CI7" s="25">
        <v>506.68</v>
      </c>
      <c r="CJ7" s="25">
        <v>491.45</v>
      </c>
      <c r="CK7" s="25">
        <v>274.97000000000003</v>
      </c>
      <c r="CL7" s="25" t="s">
        <v>99</v>
      </c>
      <c r="CM7" s="25" t="s">
        <v>99</v>
      </c>
      <c r="CN7" s="25">
        <v>35.049999999999997</v>
      </c>
      <c r="CO7" s="25">
        <v>34.75</v>
      </c>
      <c r="CP7" s="25">
        <v>42.57</v>
      </c>
      <c r="CQ7" s="25" t="s">
        <v>99</v>
      </c>
      <c r="CR7" s="25" t="s">
        <v>99</v>
      </c>
      <c r="CS7" s="25">
        <v>51.52</v>
      </c>
      <c r="CT7" s="25">
        <v>48.75</v>
      </c>
      <c r="CU7" s="25">
        <v>50.95</v>
      </c>
      <c r="CV7" s="25">
        <v>52.36</v>
      </c>
      <c r="CW7" s="25" t="s">
        <v>99</v>
      </c>
      <c r="CX7" s="25" t="s">
        <v>99</v>
      </c>
      <c r="CY7" s="25">
        <v>76.16</v>
      </c>
      <c r="CZ7" s="25">
        <v>76.040000000000006</v>
      </c>
      <c r="DA7" s="25">
        <v>61.29</v>
      </c>
      <c r="DB7" s="25" t="s">
        <v>99</v>
      </c>
      <c r="DC7" s="25" t="s">
        <v>99</v>
      </c>
      <c r="DD7" s="25">
        <v>61.29</v>
      </c>
      <c r="DE7" s="25">
        <v>60.88</v>
      </c>
      <c r="DF7" s="25">
        <v>61</v>
      </c>
      <c r="DG7" s="25">
        <v>73.88</v>
      </c>
      <c r="DH7" s="25" t="s">
        <v>99</v>
      </c>
      <c r="DI7" s="25" t="s">
        <v>99</v>
      </c>
      <c r="DJ7" s="25">
        <v>7.37</v>
      </c>
      <c r="DK7" s="25">
        <v>14.54</v>
      </c>
      <c r="DL7" s="25">
        <v>20.99</v>
      </c>
      <c r="DM7" s="25" t="s">
        <v>99</v>
      </c>
      <c r="DN7" s="25" t="s">
        <v>99</v>
      </c>
      <c r="DO7" s="25">
        <v>24.16</v>
      </c>
      <c r="DP7" s="25">
        <v>29.81</v>
      </c>
      <c r="DQ7" s="25">
        <v>30.82</v>
      </c>
      <c r="DR7" s="25">
        <v>39.299999999999997</v>
      </c>
      <c r="DS7" s="25" t="s">
        <v>99</v>
      </c>
      <c r="DT7" s="25" t="s">
        <v>99</v>
      </c>
      <c r="DU7" s="25">
        <v>0</v>
      </c>
      <c r="DV7" s="25">
        <v>0</v>
      </c>
      <c r="DW7" s="25">
        <v>0</v>
      </c>
      <c r="DX7" s="25" t="s">
        <v>99</v>
      </c>
      <c r="DY7" s="25" t="s">
        <v>99</v>
      </c>
      <c r="DZ7" s="25">
        <v>18.829999999999998</v>
      </c>
      <c r="EA7" s="25">
        <v>18.05</v>
      </c>
      <c r="EB7" s="25">
        <v>14.28</v>
      </c>
      <c r="EC7" s="25">
        <v>18.760000000000002</v>
      </c>
      <c r="ED7" s="25" t="s">
        <v>99</v>
      </c>
      <c r="EE7" s="25" t="s">
        <v>99</v>
      </c>
      <c r="EF7" s="25">
        <v>0.36</v>
      </c>
      <c r="EG7" s="25">
        <v>0.42</v>
      </c>
      <c r="EH7" s="25">
        <v>0.66</v>
      </c>
      <c r="EI7" s="25" t="s">
        <v>99</v>
      </c>
      <c r="EJ7" s="25" t="s">
        <v>99</v>
      </c>
      <c r="EK7" s="25">
        <v>0.96</v>
      </c>
      <c r="EL7" s="25">
        <v>0.37</v>
      </c>
      <c r="EM7" s="25">
        <v>0.23</v>
      </c>
      <c r="EN7" s="25">
        <v>0.65</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2024-02-07T06:56:30Z</cp:lastPrinted>
  <dcterms:created xsi:type="dcterms:W3CDTF">2023-12-05T00:49:39Z</dcterms:created>
  <dcterms:modified xsi:type="dcterms:W3CDTF">2024-02-07T06:56:31Z</dcterms:modified>
  <cp:category/>
</cp:coreProperties>
</file>