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04.7\files\08_建設水道課\上下水道係\■調査回答\R5年度\R6.1.18依頼（経営比較分析表_R4決算）\回答\"/>
    </mc:Choice>
  </mc:AlternateContent>
  <xr:revisionPtr revIDLastSave="0" documentId="13_ncr:1_{B1CD5C4B-920B-4C10-BCE1-160C83888AC0}" xr6:coauthVersionLast="47" xr6:coauthVersionMax="47" xr10:uidLastSave="{00000000-0000-0000-0000-000000000000}"/>
  <workbookProtection workbookAlgorithmName="SHA-512" workbookHashValue="88KI7/ObTUQ+uOAAjEwhWM+0Cf9se14fgJRfzTrovHKkS3GTXJUv2Xfak5BdD8xGBmaWqgVrcq+Iemw/JdcA/w==" workbookSaltValue="U5k0OICWW16rypbHDJ6sqQ=="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W10" i="4" s="1"/>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F85" i="4"/>
  <c r="E85" i="4"/>
  <c r="BB10" i="4"/>
  <c r="AT10" i="4"/>
  <c r="AL10" i="4"/>
  <c r="B10" i="4"/>
  <c r="BB8" i="4"/>
  <c r="AT8" i="4"/>
  <c r="AD8" i="4"/>
  <c r="W8" i="4"/>
  <c r="P8" i="4"/>
  <c r="I8" i="4"/>
  <c r="B8" i="4"/>
  <c r="B6" i="4"/>
</calcChain>
</file>

<file path=xl/sharedStrings.xml><?xml version="1.0" encoding="utf-8"?>
<sst xmlns="http://schemas.openxmlformats.org/spreadsheetml/2006/main" count="228" uniqueCount="112">
  <si>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</si>
  <si>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</si>
  <si>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</si>
  <si>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</si>
  <si>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</si>
  <si>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</si>
  <si>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</si>
  <si>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</si>
  <si>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</si>
  <si>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</si>
  <si>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</si>
  <si>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</si>
  <si>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</si>
  <si>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</si>
  <si>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</si>
  <si>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</si>
  <si>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</si>
  <si>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</si>
  <si>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</si>
  <si>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</si>
  <si>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</si>
  <si>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</si>
  <si>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</si>
  <si>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</si>
  <si>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</si>
  <si>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</si>
  <si>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</si>
  <si>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</si>
  <si>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</si>
  <si>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</si>
  <si>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</si>
  <si>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</si>
  <si>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</si>
  <si>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</si>
  <si>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</si>
  <si>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</si>
  <si>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</si>
  <si>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</si>
  <si>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</si>
  <si>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</si>
  <si>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</si>
  <si>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</si>
  <si>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</si>
  <si>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</si>
  <si>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</si>
  <si>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</si>
  <si>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</si>
  <si>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</si>
  <si>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</si>
  <si>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</si>
  <si>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</si>
  <si>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</si>
  <si>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</si>
  <si>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</si>
  <si>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</si>
  <si>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</si>
  <si>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</si>
  <si>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</si>
  <si>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</si>
  <si>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</si>
  <si>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</si>
  <si>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</si>
  <si>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</si>
  <si>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</si>
  <si>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</si>
  <si>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</si>
  <si>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</si>
  <si>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</si>
  <si>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</si>
  <si>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</si>
  <si>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</si>
  <si>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</si>
  <si>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</si>
  <si>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</si>
  <si>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</si>
  <si>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</si>
  <si>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</si>
  <si>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</si>
  <si>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</si>
  <si>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</si>
  <si>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</si>
  <si>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</si>
  <si>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</si>
  <si>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</si>
  <si>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</si>
  <si>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</si>
  <si>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</si>
  <si>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</si>
  <si>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</si>
  <si>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</si>
  <si>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</si>
  <si>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</si>
  <si>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</si>
  <si>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</si>
  <si>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</si>
  <si>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</si>
  <si>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</si>
  <si>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</si>
  <si>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</si>
  <si>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</si>
  <si>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</si>
  <si>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</si>
  <si>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</si>
  <si>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</si>
  <si>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</si>
  <si>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</si>
  <si>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</si>
  <si>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</si>
  <si>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</si>
  <si>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現在、多くの管路が法定耐用年数に近いことから、平成29年度から本格的に老朽管等更新事業に着手したが、地方債の元利償還金がピークを迎えるにあたり財政面で余裕がないため、町道改良事業と同時着手で施工するなど効率的に老朽管更新事業を進めつつ、老朽化対策のリスク評価、優先順位、投資可能額の算定などを行い、該当施設を選定し、計画的かつ集中的に事業に取り組むこととしている。
　今後は、管路更新率の通り毎年平均1.0％を目安に老朽管更新事業を継続的に実施していく予定である。
　また、事業費の平準化を図りつつ、財政収支を常に把握し将来世代に過度な負担とならないよう財源の確保に努める。</t>
    <phoneticPr fontId="4"/>
  </si>
  <si>
    <t>　経営的には、今後、人口減に伴う収入減や人件費の高騰、労務単価の上昇などにより収支ギャップが現状よりも大きくなる見込みであり、収支ギャップの改善のため、経営戦略による中長期的な事業運営を適宜見直していくことにより、将来予測を検討しながら、適切な事業規模と料金体系の見直しを検討する必要がある。
　今後は、上水道アセットマネジメント計画や経営戦略に基づく老朽化対策を計画的かつ効率的に進めるとともに、ダウンサイジングの検討も行い、より健全な経営状態を目指していく。また、令和6年度には町内全域の給水人口が簡易水道の区分となることから、より財政措置の手厚い簡易水道事業への移行についても検討を進めていく。</t>
    <rPh sb="152" eb="155">
      <t>ジョウスイドウ</t>
    </rPh>
    <rPh sb="165" eb="167">
      <t>ケイカク</t>
    </rPh>
    <rPh sb="168" eb="172">
      <t>ケイエイセンリャク</t>
    </rPh>
    <rPh sb="173" eb="174">
      <t>モト</t>
    </rPh>
    <rPh sb="182" eb="185">
      <t>ケイカクテキ</t>
    </rPh>
    <rPh sb="187" eb="190">
      <t>コウリツテキ</t>
    </rPh>
    <rPh sb="191" eb="192">
      <t>スス</t>
    </rPh>
    <rPh sb="208" eb="210">
      <t>ケントウ</t>
    </rPh>
    <rPh sb="211" eb="212">
      <t>オコナ</t>
    </rPh>
    <rPh sb="234" eb="236">
      <t>レイワ</t>
    </rPh>
    <rPh sb="237" eb="239">
      <t>ネンド</t>
    </rPh>
    <rPh sb="241" eb="245">
      <t>チョウナイゼンイキ</t>
    </rPh>
    <rPh sb="246" eb="250">
      <t>キュウスイジンコウ</t>
    </rPh>
    <rPh sb="251" eb="255">
      <t>カンイスイドウ</t>
    </rPh>
    <rPh sb="256" eb="258">
      <t>クブン</t>
    </rPh>
    <rPh sb="268" eb="270">
      <t>ザイセイ</t>
    </rPh>
    <rPh sb="270" eb="272">
      <t>ソチ</t>
    </rPh>
    <rPh sb="273" eb="275">
      <t>テアツ</t>
    </rPh>
    <rPh sb="276" eb="282">
      <t>カンイスイドウジギョウ</t>
    </rPh>
    <rPh sb="284" eb="286">
      <t>イコウ</t>
    </rPh>
    <rPh sb="291" eb="293">
      <t>ケントウ</t>
    </rPh>
    <rPh sb="294" eb="295">
      <t>スス</t>
    </rPh>
    <phoneticPr fontId="4"/>
  </si>
  <si>
    <t>　本事業における令和4年度の経常収支比率は100％を超え、類似団体平均値よりは低いものの、例年並みの数値となっている。料金回収率では施設及び給水管の老朽化に伴う修繕や電気料の高騰等により、給水原価が高いことから、類似団体平均よりも低い値となっている。
　収益的収支では営業費用のうち約76.4％を使用料で賄えており、ある程度は健全な状態といえるが、企業債残高対給水収益比率をみると依然として類似団体平均値よりも高い水準にあり、地方債の元利償還が会計を圧迫していることがわかる。これは平成7,8年度に小島浄水場建設事業で16億9000万円の地方債を発行したことによるものであり、更にはその当時の地方債借入利率が高かったことから利子支払額が高くなり、現在までの高い給水原価につながっている。地方債の償還は令和5年度がピークであり、令和8年度には小島浄水場建設に係る地方債の償還が終了するため、以後は各指標共に大きく改善する見込みである。
　今後は、人口減少に伴う使用料の減と施設老朽化対策経費及び維持管理費との収支ギャップの調整が大きな課題となるため、経営戦略をはじめとした各種計画に則り適正な施設の維持管理を図る必要がある。</t>
    <rPh sb="141" eb="142">
      <t>ヤク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</si>
</sst>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1.1399999999999999</c:v>
                </c:pt>
                <c:pt idx="1">
                  <c:v>0.86</c:v>
                </c:pt>
                <c:pt idx="2">
                  <c:v>0.86</c:v>
                </c:pt>
                <c:pt idx="3">
                  <c:v>1.0900000000000001</c:v>
                </c:pt>
                <c:pt idx="4">
                  <c:v>1.1399999999999999</c:v>
                </c:pt>
              </c:numCache>
            </c:numRef>
          </c:val>
          <c:extLst>
            <c:ext xmlns:c16="http://schemas.microsoft.com/office/drawing/2014/chart" uri="{C3380CC4-5D6E-409C-BE32-E72D297353CC}">
              <c16:uniqueId val="{00000000-3A96-4F26-9032-7EED0BDA680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0.81</c:v>
                </c:pt>
                <c:pt idx="2">
                  <c:v>0.38</c:v>
                </c:pt>
                <c:pt idx="3">
                  <c:v>0.51</c:v>
                </c:pt>
                <c:pt idx="4">
                  <c:v>0.35</c:v>
                </c:pt>
              </c:numCache>
            </c:numRef>
          </c:val>
          <c:smooth val="0"/>
          <c:extLst>
            <c:ext xmlns:c16="http://schemas.microsoft.com/office/drawing/2014/chart" uri="{C3380CC4-5D6E-409C-BE32-E72D297353CC}">
              <c16:uniqueId val="{00000001-3A96-4F26-9032-7EED0BDA680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56.87</c:v>
                </c:pt>
                <c:pt idx="1">
                  <c:v>58.98</c:v>
                </c:pt>
                <c:pt idx="2">
                  <c:v>55.34</c:v>
                </c:pt>
                <c:pt idx="3">
                  <c:v>57.08</c:v>
                </c:pt>
                <c:pt idx="4">
                  <c:v>56.01</c:v>
                </c:pt>
              </c:numCache>
            </c:numRef>
          </c:val>
          <c:extLst>
            <c:ext xmlns:c16="http://schemas.microsoft.com/office/drawing/2014/chart" uri="{C3380CC4-5D6E-409C-BE32-E72D297353CC}">
              <c16:uniqueId val="{00000000-B106-42AB-AE7E-24D07AC883C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39.61</c:v>
                </c:pt>
                <c:pt idx="1">
                  <c:v>41.06</c:v>
                </c:pt>
                <c:pt idx="2">
                  <c:v>39.94</c:v>
                </c:pt>
                <c:pt idx="3">
                  <c:v>40.19</c:v>
                </c:pt>
                <c:pt idx="4">
                  <c:v>41.14</c:v>
                </c:pt>
              </c:numCache>
            </c:numRef>
          </c:val>
          <c:smooth val="0"/>
          <c:extLst>
            <c:ext xmlns:c16="http://schemas.microsoft.com/office/drawing/2014/chart" uri="{C3380CC4-5D6E-409C-BE32-E72D297353CC}">
              <c16:uniqueId val="{00000001-B106-42AB-AE7E-24D07AC883C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72.17</c:v>
                </c:pt>
                <c:pt idx="1">
                  <c:v>68.62</c:v>
                </c:pt>
                <c:pt idx="2">
                  <c:v>73.040000000000006</c:v>
                </c:pt>
                <c:pt idx="3">
                  <c:v>68.08</c:v>
                </c:pt>
                <c:pt idx="4">
                  <c:v>69.25</c:v>
                </c:pt>
              </c:numCache>
            </c:numRef>
          </c:val>
          <c:extLst>
            <c:ext xmlns:c16="http://schemas.microsoft.com/office/drawing/2014/chart" uri="{C3380CC4-5D6E-409C-BE32-E72D297353CC}">
              <c16:uniqueId val="{00000000-7259-4B45-9641-84AA475F9CE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72.959999999999994</c:v>
                </c:pt>
                <c:pt idx="1">
                  <c:v>72.42</c:v>
                </c:pt>
                <c:pt idx="2">
                  <c:v>69.41</c:v>
                </c:pt>
                <c:pt idx="3">
                  <c:v>71.52</c:v>
                </c:pt>
                <c:pt idx="4">
                  <c:v>70.42</c:v>
                </c:pt>
              </c:numCache>
            </c:numRef>
          </c:val>
          <c:smooth val="0"/>
          <c:extLst>
            <c:ext xmlns:c16="http://schemas.microsoft.com/office/drawing/2014/chart" uri="{C3380CC4-5D6E-409C-BE32-E72D297353CC}">
              <c16:uniqueId val="{00000001-7259-4B45-9641-84AA475F9CE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102.84</c:v>
                </c:pt>
                <c:pt idx="1">
                  <c:v>102.48</c:v>
                </c:pt>
                <c:pt idx="2">
                  <c:v>101.55</c:v>
                </c:pt>
                <c:pt idx="3">
                  <c:v>101.37</c:v>
                </c:pt>
                <c:pt idx="4">
                  <c:v>103.52</c:v>
                </c:pt>
              </c:numCache>
            </c:numRef>
          </c:val>
          <c:extLst>
            <c:ext xmlns:c16="http://schemas.microsoft.com/office/drawing/2014/chart" uri="{C3380CC4-5D6E-409C-BE32-E72D297353CC}">
              <c16:uniqueId val="{00000000-585B-4F1F-9D4C-44C8E4F9AB6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107.64</c:v>
                </c:pt>
                <c:pt idx="1">
                  <c:v>108.22</c:v>
                </c:pt>
                <c:pt idx="2">
                  <c:v>114.22</c:v>
                </c:pt>
                <c:pt idx="3">
                  <c:v>108.19</c:v>
                </c:pt>
                <c:pt idx="4">
                  <c:v>106.93</c:v>
                </c:pt>
              </c:numCache>
            </c:numRef>
          </c:val>
          <c:smooth val="0"/>
          <c:extLst>
            <c:ext xmlns:c16="http://schemas.microsoft.com/office/drawing/2014/chart" uri="{C3380CC4-5D6E-409C-BE32-E72D297353CC}">
              <c16:uniqueId val="{00000001-585B-4F1F-9D4C-44C8E4F9AB6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40.94</c:v>
                </c:pt>
                <c:pt idx="1">
                  <c:v>41.9</c:v>
                </c:pt>
                <c:pt idx="2">
                  <c:v>43.07</c:v>
                </c:pt>
                <c:pt idx="3">
                  <c:v>44.55</c:v>
                </c:pt>
                <c:pt idx="4">
                  <c:v>45.83</c:v>
                </c:pt>
              </c:numCache>
            </c:numRef>
          </c:val>
          <c:extLst>
            <c:ext xmlns:c16="http://schemas.microsoft.com/office/drawing/2014/chart" uri="{C3380CC4-5D6E-409C-BE32-E72D297353CC}">
              <c16:uniqueId val="{00000000-7E94-45CA-8D3D-881F04F2FE0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54.09</c:v>
                </c:pt>
                <c:pt idx="1">
                  <c:v>52.73</c:v>
                </c:pt>
                <c:pt idx="2">
                  <c:v>53.25</c:v>
                </c:pt>
                <c:pt idx="3">
                  <c:v>53.4</c:v>
                </c:pt>
                <c:pt idx="4">
                  <c:v>52.14</c:v>
                </c:pt>
              </c:numCache>
            </c:numRef>
          </c:val>
          <c:smooth val="0"/>
          <c:extLst>
            <c:ext xmlns:c16="http://schemas.microsoft.com/office/drawing/2014/chart" uri="{C3380CC4-5D6E-409C-BE32-E72D297353CC}">
              <c16:uniqueId val="{00000001-7E94-45CA-8D3D-881F04F2FE0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72-4F0E-9F1B-46FBB8048CE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18.68</c:v>
                </c:pt>
                <c:pt idx="1">
                  <c:v>19.91</c:v>
                </c:pt>
                <c:pt idx="2">
                  <c:v>23.02</c:v>
                </c:pt>
                <c:pt idx="3">
                  <c:v>21.86</c:v>
                </c:pt>
                <c:pt idx="4">
                  <c:v>21.01</c:v>
                </c:pt>
              </c:numCache>
            </c:numRef>
          </c:val>
          <c:smooth val="0"/>
          <c:extLst>
            <c:ext xmlns:c16="http://schemas.microsoft.com/office/drawing/2014/chart" uri="{C3380CC4-5D6E-409C-BE32-E72D297353CC}">
              <c16:uniqueId val="{00000001-D272-4F0E-9F1B-46FBB8048CE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7D-4A73-9282-2353F78F145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30.84</c:v>
                </c:pt>
                <c:pt idx="1">
                  <c:v>25.29</c:v>
                </c:pt>
                <c:pt idx="2">
                  <c:v>22.71</c:v>
                </c:pt>
                <c:pt idx="3">
                  <c:v>6.17</c:v>
                </c:pt>
                <c:pt idx="4">
                  <c:v>20.41</c:v>
                </c:pt>
              </c:numCache>
            </c:numRef>
          </c:val>
          <c:smooth val="0"/>
          <c:extLst>
            <c:ext xmlns:c16="http://schemas.microsoft.com/office/drawing/2014/chart" uri="{C3380CC4-5D6E-409C-BE32-E72D297353CC}">
              <c16:uniqueId val="{00000001-167D-4A73-9282-2353F78F145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169.5</c:v>
                </c:pt>
                <c:pt idx="1">
                  <c:v>168.05</c:v>
                </c:pt>
                <c:pt idx="2">
                  <c:v>146.38</c:v>
                </c:pt>
                <c:pt idx="3">
                  <c:v>125.89</c:v>
                </c:pt>
                <c:pt idx="4">
                  <c:v>105.4</c:v>
                </c:pt>
              </c:numCache>
            </c:numRef>
          </c:val>
          <c:extLst>
            <c:ext xmlns:c16="http://schemas.microsoft.com/office/drawing/2014/chart" uri="{C3380CC4-5D6E-409C-BE32-E72D297353CC}">
              <c16:uniqueId val="{00000000-7DDF-4D90-8418-39CC981CAE3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450.54</c:v>
                </c:pt>
                <c:pt idx="1">
                  <c:v>348.88</c:v>
                </c:pt>
                <c:pt idx="2">
                  <c:v>381.07</c:v>
                </c:pt>
                <c:pt idx="3">
                  <c:v>367.4</c:v>
                </c:pt>
                <c:pt idx="4">
                  <c:v>345.42</c:v>
                </c:pt>
              </c:numCache>
            </c:numRef>
          </c:val>
          <c:smooth val="0"/>
          <c:extLst>
            <c:ext xmlns:c16="http://schemas.microsoft.com/office/drawing/2014/chart" uri="{C3380CC4-5D6E-409C-BE32-E72D297353CC}">
              <c16:uniqueId val="{00000001-7DDF-4D90-8418-39CC981CAE3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987.67</c:v>
                </c:pt>
                <c:pt idx="1">
                  <c:v>936.61</c:v>
                </c:pt>
                <c:pt idx="2">
                  <c:v>900.77</c:v>
                </c:pt>
                <c:pt idx="3">
                  <c:v>856.27</c:v>
                </c:pt>
                <c:pt idx="4">
                  <c:v>827.49</c:v>
                </c:pt>
              </c:numCache>
            </c:numRef>
          </c:val>
          <c:extLst>
            <c:ext xmlns:c16="http://schemas.microsoft.com/office/drawing/2014/chart" uri="{C3380CC4-5D6E-409C-BE32-E72D297353CC}">
              <c16:uniqueId val="{00000000-8155-45F9-8429-5F797811E99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496.56</c:v>
                </c:pt>
                <c:pt idx="1">
                  <c:v>540.38</c:v>
                </c:pt>
                <c:pt idx="2">
                  <c:v>556.47</c:v>
                </c:pt>
                <c:pt idx="3">
                  <c:v>564.99</c:v>
                </c:pt>
                <c:pt idx="4">
                  <c:v>631.39</c:v>
                </c:pt>
              </c:numCache>
            </c:numRef>
          </c:val>
          <c:smooth val="0"/>
          <c:extLst>
            <c:ext xmlns:c16="http://schemas.microsoft.com/office/drawing/2014/chart" uri="{C3380CC4-5D6E-409C-BE32-E72D297353CC}">
              <c16:uniqueId val="{00000001-8155-45F9-8429-5F797811E99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67.260000000000005</c:v>
                </c:pt>
                <c:pt idx="1">
                  <c:v>67.709999999999994</c:v>
                </c:pt>
                <c:pt idx="2">
                  <c:v>66.540000000000006</c:v>
                </c:pt>
                <c:pt idx="3">
                  <c:v>68.53</c:v>
                </c:pt>
                <c:pt idx="4">
                  <c:v>70.16</c:v>
                </c:pt>
              </c:numCache>
            </c:numRef>
          </c:val>
          <c:extLst>
            <c:ext xmlns:c16="http://schemas.microsoft.com/office/drawing/2014/chart" uri="{C3380CC4-5D6E-409C-BE32-E72D297353CC}">
              <c16:uniqueId val="{00000000-54AB-4BFF-93DF-E291CAC4A73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84.9</c:v>
                </c:pt>
                <c:pt idx="1">
                  <c:v>83.22</c:v>
                </c:pt>
                <c:pt idx="2">
                  <c:v>78.67</c:v>
                </c:pt>
                <c:pt idx="3">
                  <c:v>80.56</c:v>
                </c:pt>
                <c:pt idx="4">
                  <c:v>76.55</c:v>
                </c:pt>
              </c:numCache>
            </c:numRef>
          </c:val>
          <c:smooth val="0"/>
          <c:extLst>
            <c:ext xmlns:c16="http://schemas.microsoft.com/office/drawing/2014/chart" uri="{C3380CC4-5D6E-409C-BE32-E72D297353CC}">
              <c16:uniqueId val="{00000001-54AB-4BFF-93DF-E291CAC4A73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332.33</c:v>
                </c:pt>
                <c:pt idx="1">
                  <c:v>327.87</c:v>
                </c:pt>
                <c:pt idx="2">
                  <c:v>331.93</c:v>
                </c:pt>
                <c:pt idx="3">
                  <c:v>331.64</c:v>
                </c:pt>
                <c:pt idx="4">
                  <c:v>319.14</c:v>
                </c:pt>
              </c:numCache>
            </c:numRef>
          </c:val>
          <c:extLst>
            <c:ext xmlns:c16="http://schemas.microsoft.com/office/drawing/2014/chart" uri="{C3380CC4-5D6E-409C-BE32-E72D297353CC}">
              <c16:uniqueId val="{00000000-CF4A-442B-8C8F-38858CA3C77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231.9</c:v>
                </c:pt>
                <c:pt idx="1">
                  <c:v>234.17</c:v>
                </c:pt>
                <c:pt idx="2">
                  <c:v>257.95</c:v>
                </c:pt>
                <c:pt idx="3">
                  <c:v>260.87</c:v>
                </c:pt>
                <c:pt idx="4">
                  <c:v>269.25</c:v>
                </c:pt>
              </c:numCache>
            </c:numRef>
          </c:val>
          <c:smooth val="0"/>
          <c:extLst>
            <c:ext xmlns:c16="http://schemas.microsoft.com/office/drawing/2014/chart" uri="{C3380CC4-5D6E-409C-BE32-E72D297353CC}">
              <c16:uniqueId val="{00000001-CF4A-442B-8C8F-38858CA3C77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CH15" sqref="CH1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福島県　西会津町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A9</v>
      </c>
      <c r="X8" s="75"/>
      <c r="Y8" s="75"/>
      <c r="Z8" s="75"/>
      <c r="AA8" s="75"/>
      <c r="AB8" s="75"/>
      <c r="AC8" s="75"/>
      <c r="AD8" s="75" t="str">
        <f>データ!$M$6</f>
        <v>非設置</v>
      </c>
      <c r="AE8" s="75"/>
      <c r="AF8" s="75"/>
      <c r="AG8" s="75"/>
      <c r="AH8" s="75"/>
      <c r="AI8" s="75"/>
      <c r="AJ8" s="75"/>
      <c r="AK8" s="2"/>
      <c r="AL8" s="66">
        <f>データ!$R$6</f>
        <v>5694</v>
      </c>
      <c r="AM8" s="66"/>
      <c r="AN8" s="66"/>
      <c r="AO8" s="66"/>
      <c r="AP8" s="66"/>
      <c r="AQ8" s="66"/>
      <c r="AR8" s="66"/>
      <c r="AS8" s="66"/>
      <c r="AT8" s="37">
        <f>データ!$S$6</f>
        <v>298.18</v>
      </c>
      <c r="AU8" s="38"/>
      <c r="AV8" s="38"/>
      <c r="AW8" s="38"/>
      <c r="AX8" s="38"/>
      <c r="AY8" s="38"/>
      <c r="AZ8" s="38"/>
      <c r="BA8" s="38"/>
      <c r="BB8" s="55">
        <f>データ!$T$6</f>
        <v>19.100000000000001</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65.36</v>
      </c>
      <c r="J10" s="38"/>
      <c r="K10" s="38"/>
      <c r="L10" s="38"/>
      <c r="M10" s="38"/>
      <c r="N10" s="38"/>
      <c r="O10" s="65"/>
      <c r="P10" s="55">
        <f>データ!$P$6</f>
        <v>61.19</v>
      </c>
      <c r="Q10" s="55"/>
      <c r="R10" s="55"/>
      <c r="S10" s="55"/>
      <c r="T10" s="55"/>
      <c r="U10" s="55"/>
      <c r="V10" s="55"/>
      <c r="W10" s="66">
        <f>データ!$Q$6</f>
        <v>4378</v>
      </c>
      <c r="X10" s="66"/>
      <c r="Y10" s="66"/>
      <c r="Z10" s="66"/>
      <c r="AA10" s="66"/>
      <c r="AB10" s="66"/>
      <c r="AC10" s="66"/>
      <c r="AD10" s="2"/>
      <c r="AE10" s="2"/>
      <c r="AF10" s="2"/>
      <c r="AG10" s="2"/>
      <c r="AH10" s="2"/>
      <c r="AI10" s="2"/>
      <c r="AJ10" s="2"/>
      <c r="AK10" s="2"/>
      <c r="AL10" s="66">
        <f>データ!$U$6</f>
        <v>3450</v>
      </c>
      <c r="AM10" s="66"/>
      <c r="AN10" s="66"/>
      <c r="AO10" s="66"/>
      <c r="AP10" s="66"/>
      <c r="AQ10" s="66"/>
      <c r="AR10" s="66"/>
      <c r="AS10" s="66"/>
      <c r="AT10" s="37">
        <f>データ!$V$6</f>
        <v>12.93</v>
      </c>
      <c r="AU10" s="38"/>
      <c r="AV10" s="38"/>
      <c r="AW10" s="38"/>
      <c r="AX10" s="38"/>
      <c r="AY10" s="38"/>
      <c r="AZ10" s="38"/>
      <c r="BA10" s="38"/>
      <c r="BB10" s="55">
        <f>データ!$W$6</f>
        <v>266.82</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109</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110</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Oh0vnEIbltrIlxnjd/wH8b5Uvsc/WUPBmQfCdecBFpxdAvW+Oaa5ZdQ1N8nH9BXnsV/djxEZAHLAJ8m8L5r8dw==" saltValue="voYDHBgk78ZoGoNaU0gUy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2022</v>
      </c>
      <c r="C6" s="20">
        <f t="shared" ref="C6:W6" si="3">C7</f>
        <v>74055</v>
      </c>
      <c r="D6" s="20">
        <f t="shared" si="3"/>
        <v>46</v>
      </c>
      <c r="E6" s="20">
        <f t="shared" si="3"/>
        <v>1</v>
      </c>
      <c r="F6" s="20">
        <f t="shared" si="3"/>
        <v>0</v>
      </c>
      <c r="G6" s="20">
        <f t="shared" si="3"/>
        <v>1</v>
      </c>
      <c r="H6" s="20" t="str">
        <f t="shared" si="3"/>
        <v>福島県　西会津町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65.36</v>
      </c>
      <c r="P6" s="21">
        <f t="shared" si="3"/>
        <v>61.19</v>
      </c>
      <c r="Q6" s="21">
        <f t="shared" si="3"/>
        <v>4378</v>
      </c>
      <c r="R6" s="21">
        <f t="shared" si="3"/>
        <v>5694</v>
      </c>
      <c r="S6" s="21">
        <f t="shared" si="3"/>
        <v>298.18</v>
      </c>
      <c r="T6" s="21">
        <f t="shared" si="3"/>
        <v>19.100000000000001</v>
      </c>
      <c r="U6" s="21">
        <f t="shared" si="3"/>
        <v>3450</v>
      </c>
      <c r="V6" s="21">
        <f t="shared" si="3"/>
        <v>12.93</v>
      </c>
      <c r="W6" s="21">
        <f t="shared" si="3"/>
        <v>266.82</v>
      </c>
      <c r="X6" s="22">
        <f>IF(X7="",NA(),X7)</f>
        <v>102.84</v>
      </c>
      <c r="Y6" s="22">
        <f t="shared" ref="Y6:AG6" si="4">IF(Y7="",NA(),Y7)</f>
        <v>102.48</v>
      </c>
      <c r="Z6" s="22">
        <f t="shared" si="4"/>
        <v>101.55</v>
      </c>
      <c r="AA6" s="22">
        <f t="shared" si="4"/>
        <v>101.37</v>
      </c>
      <c r="AB6" s="22">
        <f t="shared" si="4"/>
        <v>103.52</v>
      </c>
      <c r="AC6" s="22">
        <f t="shared" si="4"/>
        <v>107.64</v>
      </c>
      <c r="AD6" s="22">
        <f t="shared" si="4"/>
        <v>108.22</v>
      </c>
      <c r="AE6" s="22">
        <f t="shared" si="4"/>
        <v>114.22</v>
      </c>
      <c r="AF6" s="22">
        <f t="shared" si="4"/>
        <v>108.19</v>
      </c>
      <c r="AG6" s="22">
        <f t="shared" si="4"/>
        <v>106.93</v>
      </c>
      <c r="AH6" s="21" t="str">
        <f>IF(AH7="","",IF(AH7="-","【-】","【"&amp;SUBSTITUTE(TEXT(AH7,"#,##0.00"),"-","△")&amp;"】"))</f>
        <v>【108.70】</v>
      </c>
      <c r="AI6" s="21">
        <f>IF(AI7="",NA(),AI7)</f>
        <v>0</v>
      </c>
      <c r="AJ6" s="21">
        <f t="shared" ref="AJ6:AR6" si="5">IF(AJ7="",NA(),AJ7)</f>
        <v>0</v>
      </c>
      <c r="AK6" s="21">
        <f t="shared" si="5"/>
        <v>0</v>
      </c>
      <c r="AL6" s="21">
        <f t="shared" si="5"/>
        <v>0</v>
      </c>
      <c r="AM6" s="21">
        <f t="shared" si="5"/>
        <v>0</v>
      </c>
      <c r="AN6" s="22">
        <f t="shared" si="5"/>
        <v>30.84</v>
      </c>
      <c r="AO6" s="22">
        <f t="shared" si="5"/>
        <v>25.29</v>
      </c>
      <c r="AP6" s="22">
        <f t="shared" si="5"/>
        <v>22.71</v>
      </c>
      <c r="AQ6" s="22">
        <f t="shared" si="5"/>
        <v>6.17</v>
      </c>
      <c r="AR6" s="22">
        <f t="shared" si="5"/>
        <v>20.41</v>
      </c>
      <c r="AS6" s="21" t="str">
        <f>IF(AS7="","",IF(AS7="-","【-】","【"&amp;SUBSTITUTE(TEXT(AS7,"#,##0.00"),"-","△")&amp;"】"))</f>
        <v>【1.34】</v>
      </c>
      <c r="AT6" s="22">
        <f>IF(AT7="",NA(),AT7)</f>
        <v>169.5</v>
      </c>
      <c r="AU6" s="22">
        <f t="shared" ref="AU6:BC6" si="6">IF(AU7="",NA(),AU7)</f>
        <v>168.05</v>
      </c>
      <c r="AV6" s="22">
        <f t="shared" si="6"/>
        <v>146.38</v>
      </c>
      <c r="AW6" s="22">
        <f t="shared" si="6"/>
        <v>125.89</v>
      </c>
      <c r="AX6" s="22">
        <f t="shared" si="6"/>
        <v>105.4</v>
      </c>
      <c r="AY6" s="22">
        <f t="shared" si="6"/>
        <v>450.54</v>
      </c>
      <c r="AZ6" s="22">
        <f t="shared" si="6"/>
        <v>348.88</v>
      </c>
      <c r="BA6" s="22">
        <f t="shared" si="6"/>
        <v>381.07</v>
      </c>
      <c r="BB6" s="22">
        <f t="shared" si="6"/>
        <v>367.4</v>
      </c>
      <c r="BC6" s="22">
        <f t="shared" si="6"/>
        <v>345.42</v>
      </c>
      <c r="BD6" s="21" t="str">
        <f>IF(BD7="","",IF(BD7="-","【-】","【"&amp;SUBSTITUTE(TEXT(BD7,"#,##0.00"),"-","△")&amp;"】"))</f>
        <v>【252.29】</v>
      </c>
      <c r="BE6" s="22">
        <f>IF(BE7="",NA(),BE7)</f>
        <v>987.67</v>
      </c>
      <c r="BF6" s="22">
        <f t="shared" ref="BF6:BN6" si="7">IF(BF7="",NA(),BF7)</f>
        <v>936.61</v>
      </c>
      <c r="BG6" s="22">
        <f t="shared" si="7"/>
        <v>900.77</v>
      </c>
      <c r="BH6" s="22">
        <f t="shared" si="7"/>
        <v>856.27</v>
      </c>
      <c r="BI6" s="22">
        <f t="shared" si="7"/>
        <v>827.49</v>
      </c>
      <c r="BJ6" s="22">
        <f t="shared" si="7"/>
        <v>496.56</v>
      </c>
      <c r="BK6" s="22">
        <f t="shared" si="7"/>
        <v>540.38</v>
      </c>
      <c r="BL6" s="22">
        <f t="shared" si="7"/>
        <v>556.47</v>
      </c>
      <c r="BM6" s="22">
        <f t="shared" si="7"/>
        <v>564.99</v>
      </c>
      <c r="BN6" s="22">
        <f t="shared" si="7"/>
        <v>631.39</v>
      </c>
      <c r="BO6" s="21" t="str">
        <f>IF(BO7="","",IF(BO7="-","【-】","【"&amp;SUBSTITUTE(TEXT(BO7,"#,##0.00"),"-","△")&amp;"】"))</f>
        <v>【268.07】</v>
      </c>
      <c r="BP6" s="22">
        <f>IF(BP7="",NA(),BP7)</f>
        <v>67.260000000000005</v>
      </c>
      <c r="BQ6" s="22">
        <f t="shared" ref="BQ6:BY6" si="8">IF(BQ7="",NA(),BQ7)</f>
        <v>67.709999999999994</v>
      </c>
      <c r="BR6" s="22">
        <f t="shared" si="8"/>
        <v>66.540000000000006</v>
      </c>
      <c r="BS6" s="22">
        <f t="shared" si="8"/>
        <v>68.53</v>
      </c>
      <c r="BT6" s="22">
        <f t="shared" si="8"/>
        <v>70.16</v>
      </c>
      <c r="BU6" s="22">
        <f t="shared" si="8"/>
        <v>84.9</v>
      </c>
      <c r="BV6" s="22">
        <f t="shared" si="8"/>
        <v>83.22</v>
      </c>
      <c r="BW6" s="22">
        <f t="shared" si="8"/>
        <v>78.67</v>
      </c>
      <c r="BX6" s="22">
        <f t="shared" si="8"/>
        <v>80.56</v>
      </c>
      <c r="BY6" s="22">
        <f t="shared" si="8"/>
        <v>76.55</v>
      </c>
      <c r="BZ6" s="21" t="str">
        <f>IF(BZ7="","",IF(BZ7="-","【-】","【"&amp;SUBSTITUTE(TEXT(BZ7,"#,##0.00"),"-","△")&amp;"】"))</f>
        <v>【97.47】</v>
      </c>
      <c r="CA6" s="22">
        <f>IF(CA7="",NA(),CA7)</f>
        <v>332.33</v>
      </c>
      <c r="CB6" s="22">
        <f t="shared" ref="CB6:CJ6" si="9">IF(CB7="",NA(),CB7)</f>
        <v>327.87</v>
      </c>
      <c r="CC6" s="22">
        <f t="shared" si="9"/>
        <v>331.93</v>
      </c>
      <c r="CD6" s="22">
        <f t="shared" si="9"/>
        <v>331.64</v>
      </c>
      <c r="CE6" s="22">
        <f t="shared" si="9"/>
        <v>319.14</v>
      </c>
      <c r="CF6" s="22">
        <f t="shared" si="9"/>
        <v>231.9</v>
      </c>
      <c r="CG6" s="22">
        <f t="shared" si="9"/>
        <v>234.17</v>
      </c>
      <c r="CH6" s="22">
        <f t="shared" si="9"/>
        <v>257.95</v>
      </c>
      <c r="CI6" s="22">
        <f t="shared" si="9"/>
        <v>260.87</v>
      </c>
      <c r="CJ6" s="22">
        <f t="shared" si="9"/>
        <v>269.25</v>
      </c>
      <c r="CK6" s="21" t="str">
        <f>IF(CK7="","",IF(CK7="-","【-】","【"&amp;SUBSTITUTE(TEXT(CK7,"#,##0.00"),"-","△")&amp;"】"))</f>
        <v>【174.75】</v>
      </c>
      <c r="CL6" s="22">
        <f>IF(CL7="",NA(),CL7)</f>
        <v>56.87</v>
      </c>
      <c r="CM6" s="22">
        <f t="shared" ref="CM6:CU6" si="10">IF(CM7="",NA(),CM7)</f>
        <v>58.98</v>
      </c>
      <c r="CN6" s="22">
        <f t="shared" si="10"/>
        <v>55.34</v>
      </c>
      <c r="CO6" s="22">
        <f t="shared" si="10"/>
        <v>57.08</v>
      </c>
      <c r="CP6" s="22">
        <f t="shared" si="10"/>
        <v>56.01</v>
      </c>
      <c r="CQ6" s="22">
        <f t="shared" si="10"/>
        <v>39.61</v>
      </c>
      <c r="CR6" s="22">
        <f t="shared" si="10"/>
        <v>41.06</v>
      </c>
      <c r="CS6" s="22">
        <f t="shared" si="10"/>
        <v>39.94</v>
      </c>
      <c r="CT6" s="22">
        <f t="shared" si="10"/>
        <v>40.19</v>
      </c>
      <c r="CU6" s="22">
        <f t="shared" si="10"/>
        <v>41.14</v>
      </c>
      <c r="CV6" s="21" t="str">
        <f>IF(CV7="","",IF(CV7="-","【-】","【"&amp;SUBSTITUTE(TEXT(CV7,"#,##0.00"),"-","△")&amp;"】"))</f>
        <v>【59.97】</v>
      </c>
      <c r="CW6" s="22">
        <f>IF(CW7="",NA(),CW7)</f>
        <v>72.17</v>
      </c>
      <c r="CX6" s="22">
        <f t="shared" ref="CX6:DF6" si="11">IF(CX7="",NA(),CX7)</f>
        <v>68.62</v>
      </c>
      <c r="CY6" s="22">
        <f t="shared" si="11"/>
        <v>73.040000000000006</v>
      </c>
      <c r="CZ6" s="22">
        <f t="shared" si="11"/>
        <v>68.08</v>
      </c>
      <c r="DA6" s="22">
        <f t="shared" si="11"/>
        <v>69.25</v>
      </c>
      <c r="DB6" s="22">
        <f t="shared" si="11"/>
        <v>72.959999999999994</v>
      </c>
      <c r="DC6" s="22">
        <f t="shared" si="11"/>
        <v>72.42</v>
      </c>
      <c r="DD6" s="22">
        <f t="shared" si="11"/>
        <v>69.41</v>
      </c>
      <c r="DE6" s="22">
        <f t="shared" si="11"/>
        <v>71.52</v>
      </c>
      <c r="DF6" s="22">
        <f t="shared" si="11"/>
        <v>70.42</v>
      </c>
      <c r="DG6" s="21" t="str">
        <f>IF(DG7="","",IF(DG7="-","【-】","【"&amp;SUBSTITUTE(TEXT(DG7,"#,##0.00"),"-","△")&amp;"】"))</f>
        <v>【89.76】</v>
      </c>
      <c r="DH6" s="22">
        <f>IF(DH7="",NA(),DH7)</f>
        <v>40.94</v>
      </c>
      <c r="DI6" s="22">
        <f t="shared" ref="DI6:DQ6" si="12">IF(DI7="",NA(),DI7)</f>
        <v>41.9</v>
      </c>
      <c r="DJ6" s="22">
        <f t="shared" si="12"/>
        <v>43.07</v>
      </c>
      <c r="DK6" s="22">
        <f t="shared" si="12"/>
        <v>44.55</v>
      </c>
      <c r="DL6" s="22">
        <f t="shared" si="12"/>
        <v>45.83</v>
      </c>
      <c r="DM6" s="22">
        <f t="shared" si="12"/>
        <v>54.09</v>
      </c>
      <c r="DN6" s="22">
        <f t="shared" si="12"/>
        <v>52.73</v>
      </c>
      <c r="DO6" s="22">
        <f t="shared" si="12"/>
        <v>53.25</v>
      </c>
      <c r="DP6" s="22">
        <f t="shared" si="12"/>
        <v>53.4</v>
      </c>
      <c r="DQ6" s="22">
        <f t="shared" si="12"/>
        <v>52.14</v>
      </c>
      <c r="DR6" s="21" t="str">
        <f>IF(DR7="","",IF(DR7="-","【-】","【"&amp;SUBSTITUTE(TEXT(DR7,"#,##0.00"),"-","△")&amp;"】"))</f>
        <v>【51.51】</v>
      </c>
      <c r="DS6" s="21">
        <f>IF(DS7="",NA(),DS7)</f>
        <v>0</v>
      </c>
      <c r="DT6" s="21">
        <f t="shared" ref="DT6:EB6" si="13">IF(DT7="",NA(),DT7)</f>
        <v>0</v>
      </c>
      <c r="DU6" s="21">
        <f t="shared" si="13"/>
        <v>0</v>
      </c>
      <c r="DV6" s="21">
        <f t="shared" si="13"/>
        <v>0</v>
      </c>
      <c r="DW6" s="21">
        <f t="shared" si="13"/>
        <v>0</v>
      </c>
      <c r="DX6" s="22">
        <f t="shared" si="13"/>
        <v>18.68</v>
      </c>
      <c r="DY6" s="22">
        <f t="shared" si="13"/>
        <v>19.91</v>
      </c>
      <c r="DZ6" s="22">
        <f t="shared" si="13"/>
        <v>23.02</v>
      </c>
      <c r="EA6" s="22">
        <f t="shared" si="13"/>
        <v>21.86</v>
      </c>
      <c r="EB6" s="22">
        <f t="shared" si="13"/>
        <v>21.01</v>
      </c>
      <c r="EC6" s="21" t="str">
        <f>IF(EC7="","",IF(EC7="-","【-】","【"&amp;SUBSTITUTE(TEXT(EC7,"#,##0.00"),"-","△")&amp;"】"))</f>
        <v>【23.75】</v>
      </c>
      <c r="ED6" s="22">
        <f>IF(ED7="",NA(),ED7)</f>
        <v>1.1399999999999999</v>
      </c>
      <c r="EE6" s="22">
        <f t="shared" ref="EE6:EM6" si="14">IF(EE7="",NA(),EE7)</f>
        <v>0.86</v>
      </c>
      <c r="EF6" s="22">
        <f t="shared" si="14"/>
        <v>0.86</v>
      </c>
      <c r="EG6" s="22">
        <f t="shared" si="14"/>
        <v>1.0900000000000001</v>
      </c>
      <c r="EH6" s="22">
        <f t="shared" si="14"/>
        <v>1.1399999999999999</v>
      </c>
      <c r="EI6" s="22">
        <f t="shared" si="14"/>
        <v>0.32</v>
      </c>
      <c r="EJ6" s="22">
        <f t="shared" si="14"/>
        <v>0.81</v>
      </c>
      <c r="EK6" s="22">
        <f t="shared" si="14"/>
        <v>0.38</v>
      </c>
      <c r="EL6" s="22">
        <f t="shared" si="14"/>
        <v>0.51</v>
      </c>
      <c r="EM6" s="22">
        <f t="shared" si="14"/>
        <v>0.35</v>
      </c>
      <c r="EN6" s="21" t="str">
        <f>IF(EN7="","",IF(EN7="-","【-】","【"&amp;SUBSTITUTE(TEXT(EN7,"#,##0.00"),"-","△")&amp;"】"))</f>
        <v>【0.67】</v>
      </c>
    </row>
    <row r="7" spans="1:144" s="23" customFormat="1" x14ac:dyDescent="0.2">
      <c r="A7" s="15"/>
      <c r="B7" s="24">
        <v>2022</v>
      </c>
      <c r="C7" s="24">
        <v>74055</v>
      </c>
      <c r="D7" s="24">
        <v>46</v>
      </c>
      <c r="E7" s="24">
        <v>1</v>
      </c>
      <c r="F7" s="24">
        <v>0</v>
      </c>
      <c r="G7" s="24">
        <v>1</v>
      </c>
      <c r="H7" s="24" t="s">
        <v>92</v>
      </c>
      <c r="I7" s="24" t="s">
        <v>93</v>
      </c>
      <c r="J7" s="24" t="s">
        <v>94</v>
      </c>
      <c r="K7" s="24" t="s">
        <v>95</v>
      </c>
      <c r="L7" s="24" t="s">
        <v>96</v>
      </c>
      <c r="M7" s="24" t="s">
        <v>97</v>
      </c>
      <c r="N7" s="25" t="s">
        <v>98</v>
      </c>
      <c r="O7" s="25">
        <v>65.36</v>
      </c>
      <c r="P7" s="25">
        <v>61.19</v>
      </c>
      <c r="Q7" s="25">
        <v>4378</v>
      </c>
      <c r="R7" s="25">
        <v>5694</v>
      </c>
      <c r="S7" s="25">
        <v>298.18</v>
      </c>
      <c r="T7" s="25">
        <v>19.100000000000001</v>
      </c>
      <c r="U7" s="25">
        <v>3450</v>
      </c>
      <c r="V7" s="25">
        <v>12.93</v>
      </c>
      <c r="W7" s="25">
        <v>266.82</v>
      </c>
      <c r="X7" s="25">
        <v>102.84</v>
      </c>
      <c r="Y7" s="25">
        <v>102.48</v>
      </c>
      <c r="Z7" s="25">
        <v>101.55</v>
      </c>
      <c r="AA7" s="25">
        <v>101.37</v>
      </c>
      <c r="AB7" s="25">
        <v>103.52</v>
      </c>
      <c r="AC7" s="25">
        <v>107.64</v>
      </c>
      <c r="AD7" s="25">
        <v>108.22</v>
      </c>
      <c r="AE7" s="25">
        <v>114.22</v>
      </c>
      <c r="AF7" s="25">
        <v>108.19</v>
      </c>
      <c r="AG7" s="25">
        <v>106.93</v>
      </c>
      <c r="AH7" s="25">
        <v>108.7</v>
      </c>
      <c r="AI7" s="25">
        <v>0</v>
      </c>
      <c r="AJ7" s="25">
        <v>0</v>
      </c>
      <c r="AK7" s="25">
        <v>0</v>
      </c>
      <c r="AL7" s="25">
        <v>0</v>
      </c>
      <c r="AM7" s="25">
        <v>0</v>
      </c>
      <c r="AN7" s="25">
        <v>30.84</v>
      </c>
      <c r="AO7" s="25">
        <v>25.29</v>
      </c>
      <c r="AP7" s="25">
        <v>22.71</v>
      </c>
      <c r="AQ7" s="25">
        <v>6.17</v>
      </c>
      <c r="AR7" s="25">
        <v>20.41</v>
      </c>
      <c r="AS7" s="25">
        <v>1.34</v>
      </c>
      <c r="AT7" s="25">
        <v>169.5</v>
      </c>
      <c r="AU7" s="25">
        <v>168.05</v>
      </c>
      <c r="AV7" s="25">
        <v>146.38</v>
      </c>
      <c r="AW7" s="25">
        <v>125.89</v>
      </c>
      <c r="AX7" s="25">
        <v>105.4</v>
      </c>
      <c r="AY7" s="25">
        <v>450.54</v>
      </c>
      <c r="AZ7" s="25">
        <v>348.88</v>
      </c>
      <c r="BA7" s="25">
        <v>381.07</v>
      </c>
      <c r="BB7" s="25">
        <v>367.4</v>
      </c>
      <c r="BC7" s="25">
        <v>345.42</v>
      </c>
      <c r="BD7" s="25">
        <v>252.29</v>
      </c>
      <c r="BE7" s="25">
        <v>987.67</v>
      </c>
      <c r="BF7" s="25">
        <v>936.61</v>
      </c>
      <c r="BG7" s="25">
        <v>900.77</v>
      </c>
      <c r="BH7" s="25">
        <v>856.27</v>
      </c>
      <c r="BI7" s="25">
        <v>827.49</v>
      </c>
      <c r="BJ7" s="25">
        <v>496.56</v>
      </c>
      <c r="BK7" s="25">
        <v>540.38</v>
      </c>
      <c r="BL7" s="25">
        <v>556.47</v>
      </c>
      <c r="BM7" s="25">
        <v>564.99</v>
      </c>
      <c r="BN7" s="25">
        <v>631.39</v>
      </c>
      <c r="BO7" s="25">
        <v>268.07</v>
      </c>
      <c r="BP7" s="25">
        <v>67.260000000000005</v>
      </c>
      <c r="BQ7" s="25">
        <v>67.709999999999994</v>
      </c>
      <c r="BR7" s="25">
        <v>66.540000000000006</v>
      </c>
      <c r="BS7" s="25">
        <v>68.53</v>
      </c>
      <c r="BT7" s="25">
        <v>70.16</v>
      </c>
      <c r="BU7" s="25">
        <v>84.9</v>
      </c>
      <c r="BV7" s="25">
        <v>83.22</v>
      </c>
      <c r="BW7" s="25">
        <v>78.67</v>
      </c>
      <c r="BX7" s="25">
        <v>80.56</v>
      </c>
      <c r="BY7" s="25">
        <v>76.55</v>
      </c>
      <c r="BZ7" s="25">
        <v>97.47</v>
      </c>
      <c r="CA7" s="25">
        <v>332.33</v>
      </c>
      <c r="CB7" s="25">
        <v>327.87</v>
      </c>
      <c r="CC7" s="25">
        <v>331.93</v>
      </c>
      <c r="CD7" s="25">
        <v>331.64</v>
      </c>
      <c r="CE7" s="25">
        <v>319.14</v>
      </c>
      <c r="CF7" s="25">
        <v>231.9</v>
      </c>
      <c r="CG7" s="25">
        <v>234.17</v>
      </c>
      <c r="CH7" s="25">
        <v>257.95</v>
      </c>
      <c r="CI7" s="25">
        <v>260.87</v>
      </c>
      <c r="CJ7" s="25">
        <v>269.25</v>
      </c>
      <c r="CK7" s="25">
        <v>174.75</v>
      </c>
      <c r="CL7" s="25">
        <v>56.87</v>
      </c>
      <c r="CM7" s="25">
        <v>58.98</v>
      </c>
      <c r="CN7" s="25">
        <v>55.34</v>
      </c>
      <c r="CO7" s="25">
        <v>57.08</v>
      </c>
      <c r="CP7" s="25">
        <v>56.01</v>
      </c>
      <c r="CQ7" s="25">
        <v>39.61</v>
      </c>
      <c r="CR7" s="25">
        <v>41.06</v>
      </c>
      <c r="CS7" s="25">
        <v>39.94</v>
      </c>
      <c r="CT7" s="25">
        <v>40.19</v>
      </c>
      <c r="CU7" s="25">
        <v>41.14</v>
      </c>
      <c r="CV7" s="25">
        <v>59.97</v>
      </c>
      <c r="CW7" s="25">
        <v>72.17</v>
      </c>
      <c r="CX7" s="25">
        <v>68.62</v>
      </c>
      <c r="CY7" s="25">
        <v>73.040000000000006</v>
      </c>
      <c r="CZ7" s="25">
        <v>68.08</v>
      </c>
      <c r="DA7" s="25">
        <v>69.25</v>
      </c>
      <c r="DB7" s="25">
        <v>72.959999999999994</v>
      </c>
      <c r="DC7" s="25">
        <v>72.42</v>
      </c>
      <c r="DD7" s="25">
        <v>69.41</v>
      </c>
      <c r="DE7" s="25">
        <v>71.52</v>
      </c>
      <c r="DF7" s="25">
        <v>70.42</v>
      </c>
      <c r="DG7" s="25">
        <v>89.76</v>
      </c>
      <c r="DH7" s="25">
        <v>40.94</v>
      </c>
      <c r="DI7" s="25">
        <v>41.9</v>
      </c>
      <c r="DJ7" s="25">
        <v>43.07</v>
      </c>
      <c r="DK7" s="25">
        <v>44.55</v>
      </c>
      <c r="DL7" s="25">
        <v>45.83</v>
      </c>
      <c r="DM7" s="25">
        <v>54.09</v>
      </c>
      <c r="DN7" s="25">
        <v>52.73</v>
      </c>
      <c r="DO7" s="25">
        <v>53.25</v>
      </c>
      <c r="DP7" s="25">
        <v>53.4</v>
      </c>
      <c r="DQ7" s="25">
        <v>52.14</v>
      </c>
      <c r="DR7" s="25">
        <v>51.51</v>
      </c>
      <c r="DS7" s="25">
        <v>0</v>
      </c>
      <c r="DT7" s="25">
        <v>0</v>
      </c>
      <c r="DU7" s="25">
        <v>0</v>
      </c>
      <c r="DV7" s="25">
        <v>0</v>
      </c>
      <c r="DW7" s="25">
        <v>0</v>
      </c>
      <c r="DX7" s="25">
        <v>18.68</v>
      </c>
      <c r="DY7" s="25">
        <v>19.91</v>
      </c>
      <c r="DZ7" s="25">
        <v>23.02</v>
      </c>
      <c r="EA7" s="25">
        <v>21.86</v>
      </c>
      <c r="EB7" s="25">
        <v>21.01</v>
      </c>
      <c r="EC7" s="25">
        <v>23.75</v>
      </c>
      <c r="ED7" s="25">
        <v>1.1399999999999999</v>
      </c>
      <c r="EE7" s="25">
        <v>0.86</v>
      </c>
      <c r="EF7" s="25">
        <v>0.86</v>
      </c>
      <c r="EG7" s="25">
        <v>1.0900000000000001</v>
      </c>
      <c r="EH7" s="25">
        <v>1.1399999999999999</v>
      </c>
      <c r="EI7" s="25">
        <v>0.32</v>
      </c>
      <c r="EJ7" s="25">
        <v>0.81</v>
      </c>
      <c r="EK7" s="25">
        <v>0.38</v>
      </c>
      <c r="EL7" s="25">
        <v>0.51</v>
      </c>
      <c r="EM7" s="25">
        <v>0.35</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104</v>
      </c>
    </row>
    <row r="12" spans="1:144" x14ac:dyDescent="0.2">
      <c r="B12">
        <v>1</v>
      </c>
      <c r="C12">
        <v>1</v>
      </c>
      <c r="D12">
        <v>2</v>
      </c>
      <c r="E12">
        <v>3</v>
      </c>
      <c r="F12">
        <v>4</v>
      </c>
      <c r="G12" t="s">
        <v>105</v>
      </c>
    </row>
    <row r="13" spans="1:144" x14ac:dyDescent="0.2">
      <c r="B13" t="s">
        <v>106</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cl178</cp:lastModifiedBy>
  <cp:lastPrinted>2024-02-07T07:14:19Z</cp:lastPrinted>
  <dcterms:created xsi:type="dcterms:W3CDTF">2023-12-05T00:49:38Z</dcterms:created>
  <dcterms:modified xsi:type="dcterms:W3CDTF">2024-02-07T07:17:45Z</dcterms:modified>
  <cp:category/>
</cp:coreProperties>
</file>