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172.26.127.155\全庁共有\01_本庁\09_環境水道課\03_業務係\203_企業会計の調査に関する事項\102_経営比較分析（１月）\20240118_05_R05年調査（R04年度分）\02 作成\"/>
    </mc:Choice>
  </mc:AlternateContent>
  <xr:revisionPtr revIDLastSave="0" documentId="13_ncr:1_{F184DE09-C5AF-498C-9BAA-8D7FBA7B7461}" xr6:coauthVersionLast="47" xr6:coauthVersionMax="47" xr10:uidLastSave="{00000000-0000-0000-0000-000000000000}"/>
  <workbookProtection workbookAlgorithmName="SHA-512" workbookHashValue="CIHK1HUtQjVu86dv8+Drw65zxifwZFSNg32tCatWVUWkIkOHFZJ5DYrMx2LbdH2vjCw5/P4c86K514rbjGqPSg==" workbookSaltValue="5GvHGblUwuDgq9TL7GVKaw=="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L6" i="5"/>
  <c r="W8" i="4" s="1"/>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10" i="4"/>
  <c r="BB8" i="4"/>
  <c r="AT8" i="4"/>
  <c r="AD8" i="4"/>
  <c r="P8" i="4"/>
  <c r="B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<sst xmlns="http://schemas.openxmlformats.org/spreadsheetml/2006/main" count="228" uniqueCount="113">
  <si>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</si>
  <si>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</si>
  <si>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</si>
  <si>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</si>
  <si>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</si>
  <si>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</si>
  <si>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</si>
  <si>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</si>
  <si>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</si>
  <si>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</si>
  <si>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</si>
  <si>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</si>
  <si>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</si>
  <si>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</si>
  <si>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</si>
  <si>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</si>
  <si>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</si>
  <si>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</si>
  <si>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</si>
  <si>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</si>
  <si>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</si>
  <si>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</si>
  <si>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</si>
  <si>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</si>
  <si>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</si>
  <si>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</si>
  <si>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</si>
  <si>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</si>
  <si>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</si>
  <si>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</si>
  <si>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</si>
  <si>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</si>
  <si>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</si>
  <si>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</si>
  <si>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</si>
  <si>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</si>
  <si>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</si>
  <si>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</si>
  <si>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</si>
  <si>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</si>
  <si>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</si>
  <si>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</si>
  <si>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</si>
  <si>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</si>
  <si>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</si>
  <si>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</si>
  <si>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</si>
  <si>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</si>
  <si>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</si>
  <si>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</si>
  <si>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</si>
  <si>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</si>
  <si>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</si>
  <si>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</si>
  <si>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</si>
  <si>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</si>
  <si>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</si>
  <si>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</si>
  <si>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</si>
  <si>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</si>
  <si>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</si>
  <si>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</si>
  <si>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</si>
  <si>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</si>
  <si>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</si>
  <si>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</si>
  <si>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</si>
  <si>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</si>
  <si>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</si>
  <si>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</si>
  <si>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</si>
  <si>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</si>
  <si>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</si>
  <si>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</si>
  <si>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</si>
  <si>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</si>
  <si>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</si>
  <si>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</si>
  <si>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</si>
  <si>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</si>
  <si>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</si>
  <si>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</si>
  <si>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</si>
  <si>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</si>
  <si>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</si>
  <si>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</si>
  <si>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</si>
  <si>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</si>
  <si>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</si>
  <si>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</si>
  <si>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</si>
  <si>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</si>
  <si>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</si>
  <si>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南会津町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</si>
  <si>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</si>
  <si>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</si>
  <si>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</si>
  <si>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</si>
  <si>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</si>
  <si>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</si>
  <si>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</si>
  <si>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</si>
  <si>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</si>
  <si>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</si>
  <si>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</si>
  <si>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</si>
  <si>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</si>
  <si>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</si>
  <si>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</si>
  <si>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</si>
  <si>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『①有形固定資産減価償却率』は、年々増加傾向にあり、施設の老朽化が進んでいる状況です。
　『③管路更新率』は、生活基盤耐震化等交付金を活用した管路の更新を進めており、年度毎のばらつきはあるものの、類似団体と比較しても概ね良好であると思われます。
　</t>
    <rPh sb="3" eb="5">
      <t>ユウケイ</t>
    </rPh>
    <rPh sb="5" eb="9">
      <t>コテイシサン</t>
    </rPh>
    <rPh sb="9" eb="11">
      <t>ゲンカ</t>
    </rPh>
    <rPh sb="11" eb="14">
      <t>ショウキャクリツ</t>
    </rPh>
    <rPh sb="17" eb="19">
      <t>ネンネン</t>
    </rPh>
    <rPh sb="19" eb="21">
      <t>ゾウカ</t>
    </rPh>
    <rPh sb="21" eb="23">
      <t>ケイコウ</t>
    </rPh>
    <rPh sb="27" eb="29">
      <t>シセツ</t>
    </rPh>
    <rPh sb="30" eb="33">
      <t>ロウキュウカ</t>
    </rPh>
    <rPh sb="34" eb="35">
      <t>スス</t>
    </rPh>
    <rPh sb="39" eb="41">
      <t>ジョウキョウ</t>
    </rPh>
    <rPh sb="79" eb="80">
      <t>スス</t>
    </rPh>
    <rPh sb="85" eb="87">
      <t>ネンド</t>
    </rPh>
    <rPh sb="87" eb="88">
      <t>ゴト</t>
    </rPh>
    <rPh sb="100" eb="102">
      <t>ルイジ</t>
    </rPh>
    <rPh sb="102" eb="104">
      <t>ダンタイ</t>
    </rPh>
    <rPh sb="105" eb="107">
      <t>ヒカク</t>
    </rPh>
    <rPh sb="110" eb="111">
      <t>オオム</t>
    </rPh>
    <rPh sb="112" eb="114">
      <t>リョウコウ</t>
    </rPh>
    <rPh sb="118" eb="119">
      <t>オモ</t>
    </rPh>
    <phoneticPr fontId="4"/>
  </si>
  <si>
    <t>　人口減少に伴う水需要減少に加え、老朽施設の更新需要増大が見込まれる厳しい経営環境においても、将来にわたり安全で強靭な水道を持続していくため、水道ビジョンを策定し、固定資産の最適化や企業債の平準化など、長期的かつ計画的な経営改善に努めています。
　今後の経営環境の改善に向け、料金改定を視野に入れた対策が必要と考えます。</t>
    <rPh sb="78" eb="80">
      <t>サクテイ</t>
    </rPh>
    <rPh sb="115" eb="116">
      <t>ツト</t>
    </rPh>
    <rPh sb="124" eb="126">
      <t>コンゴ</t>
    </rPh>
    <rPh sb="127" eb="129">
      <t>ケイエイ</t>
    </rPh>
    <rPh sb="129" eb="131">
      <t>カンキョウ</t>
    </rPh>
    <rPh sb="132" eb="134">
      <t>カイゼン</t>
    </rPh>
    <rPh sb="135" eb="136">
      <t>ム</t>
    </rPh>
    <rPh sb="138" eb="140">
      <t>リョウキン</t>
    </rPh>
    <rPh sb="140" eb="142">
      <t>カイテイ</t>
    </rPh>
    <rPh sb="143" eb="145">
      <t>シヤ</t>
    </rPh>
    <rPh sb="146" eb="147">
      <t>イ</t>
    </rPh>
    <rPh sb="149" eb="151">
      <t>タイサク</t>
    </rPh>
    <rPh sb="152" eb="154">
      <t>ヒツヨウ</t>
    </rPh>
    <rPh sb="155" eb="156">
      <t>カンガ</t>
    </rPh>
    <phoneticPr fontId="4"/>
  </si>
  <si>
    <t>　『①経常収支比率』は、類似団体平均値を下回っているものの、単年度収支で黒字となっています。人件費に係る一般会計繰入金の影響により、前年度より比率は上昇しています。
　『③流動比率』は、企業債償還金に大きな変動はないものの、今後も料金収入の減少が見込まれることから、次年度以降も減少傾向にあると見込まれます。
　『④企業債残高対給水収益比率』や『⑦施設利用率』は、簡易水道事業と統合した影響が大きく、類似団体と比較しても大きな差があります。料金収入に対して投資の比率が大きいことが懸念されます。
　『⑤料金回収率』は、給水原価の上昇により前年度より大きく減少しました。これは、水道事業会計支弁職員の見直しなど、経営の見える化を図った影響によるものであり、料金改定も視野に入れた対策が必要と考えます。
　『⑥給水原価』は地理的条件により広範囲の施設管理が必要なことから、類似団体平均値を上回っている状況です。
　『⑧有収率』においては、管路網図作成事業に併せて漏水調査を実施している成果が現れており、年々増加傾向にあります。</t>
    <rPh sb="3" eb="5">
      <t>ケイジョウ</t>
    </rPh>
    <rPh sb="46" eb="49">
      <t>ジンケンヒ</t>
    </rPh>
    <rPh sb="50" eb="51">
      <t>カカ</t>
    </rPh>
    <rPh sb="52" eb="54">
      <t>イッパン</t>
    </rPh>
    <rPh sb="54" eb="56">
      <t>カイケイ</t>
    </rPh>
    <rPh sb="56" eb="59">
      <t>クリイレキン</t>
    </rPh>
    <rPh sb="60" eb="62">
      <t>エイキョウ</t>
    </rPh>
    <rPh sb="66" eb="69">
      <t>ゼンネンド</t>
    </rPh>
    <rPh sb="71" eb="73">
      <t>ヒリツ</t>
    </rPh>
    <rPh sb="74" eb="76">
      <t>ジョウショウ</t>
    </rPh>
    <rPh sb="184" eb="186">
      <t>カンイ</t>
    </rPh>
    <rPh sb="186" eb="190">
      <t>スイドウジギョウ</t>
    </rPh>
    <rPh sb="191" eb="193">
      <t>トウゴウ</t>
    </rPh>
    <rPh sb="195" eb="197">
      <t>エイキョウ</t>
    </rPh>
    <rPh sb="198" eb="199">
      <t>オオ</t>
    </rPh>
    <rPh sb="212" eb="213">
      <t>オオ</t>
    </rPh>
    <rPh sb="215" eb="216">
      <t>サ</t>
    </rPh>
    <rPh sb="262" eb="266">
      <t>キュウスイゲンカ</t>
    </rPh>
    <rPh sb="267" eb="269">
      <t>ジョウショウ</t>
    </rPh>
    <rPh sb="272" eb="275">
      <t>ゼンネンド</t>
    </rPh>
    <rPh sb="277" eb="278">
      <t>オオ</t>
    </rPh>
    <rPh sb="308" eb="310">
      <t>ケイエイ</t>
    </rPh>
    <rPh sb="422" eb="425">
      <t>カンロモウ</t>
    </rPh>
    <rPh sb="425" eb="426">
      <t>ズ</t>
    </rPh>
    <rPh sb="426" eb="428">
      <t>サクセイ</t>
    </rPh>
    <rPh sb="428" eb="430">
      <t>ジギョウ</t>
    </rPh>
    <rPh sb="431" eb="432">
      <t>アワ</t>
    </rPh>
    <rPh sb="434" eb="436">
      <t>ロウスイ</t>
    </rPh>
    <rPh sb="436" eb="438">
      <t>チョウサ</t>
    </rPh>
    <rPh sb="439" eb="441">
      <t>ジッシ</t>
    </rPh>
    <rPh sb="445" eb="447">
      <t>セイカ</t>
    </rPh>
    <rPh sb="448" eb="449">
      <t>アラワ</t>
    </rPh>
    <rPh sb="454" eb="456">
      <t>ネンネン</t>
    </rPh>
    <rPh sb="456" eb="458">
      <t>ゾウカ</t>
    </rPh>
    <rPh sb="458" eb="460">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</si>
</sst>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2.34</c:v>
                </c:pt>
                <c:pt idx="1">
                  <c:v>3.18</c:v>
                </c:pt>
                <c:pt idx="2">
                  <c:v>1.32</c:v>
                </c:pt>
                <c:pt idx="3">
                  <c:v>1.1000000000000001</c:v>
                </c:pt>
                <c:pt idx="4">
                  <c:v>0.31</c:v>
                </c:pt>
              </c:numCache>
            </c:numRef>
          </c:val>
          <c:extLst>
            <c:ext xmlns:c16="http://schemas.microsoft.com/office/drawing/2014/chart" uri="{C3380CC4-5D6E-409C-BE32-E72D297353CC}">
              <c16:uniqueId val="{00000000-640C-44B3-91D2-52288B9E4E2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c:v>
                </c:pt>
                <c:pt idx="1">
                  <c:v>0.42</c:v>
                </c:pt>
                <c:pt idx="2">
                  <c:v>0.44</c:v>
                </c:pt>
                <c:pt idx="3">
                  <c:v>0.5</c:v>
                </c:pt>
                <c:pt idx="4">
                  <c:v>0.4</c:v>
                </c:pt>
              </c:numCache>
            </c:numRef>
          </c:val>
          <c:smooth val="0"/>
          <c:extLst>
            <c:ext xmlns:c16="http://schemas.microsoft.com/office/drawing/2014/chart" uri="{C3380CC4-5D6E-409C-BE32-E72D297353CC}">
              <c16:uniqueId val="{00000001-640C-44B3-91D2-52288B9E4E2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38.549999999999997</c:v>
                </c:pt>
                <c:pt idx="1">
                  <c:v>36.479999999999997</c:v>
                </c:pt>
                <c:pt idx="2">
                  <c:v>37.67</c:v>
                </c:pt>
                <c:pt idx="3">
                  <c:v>36.47</c:v>
                </c:pt>
                <c:pt idx="4">
                  <c:v>35.840000000000003</c:v>
                </c:pt>
              </c:numCache>
            </c:numRef>
          </c:val>
          <c:extLst>
            <c:ext xmlns:c16="http://schemas.microsoft.com/office/drawing/2014/chart" uri="{C3380CC4-5D6E-409C-BE32-E72D297353CC}">
              <c16:uniqueId val="{00000000-A6C3-4191-A6A9-782289B9EC4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55.03</c:v>
                </c:pt>
                <c:pt idx="1">
                  <c:v>54.05</c:v>
                </c:pt>
                <c:pt idx="2">
                  <c:v>54.43</c:v>
                </c:pt>
                <c:pt idx="3">
                  <c:v>53.87</c:v>
                </c:pt>
                <c:pt idx="4">
                  <c:v>54.49</c:v>
                </c:pt>
              </c:numCache>
            </c:numRef>
          </c:val>
          <c:smooth val="0"/>
          <c:extLst>
            <c:ext xmlns:c16="http://schemas.microsoft.com/office/drawing/2014/chart" uri="{C3380CC4-5D6E-409C-BE32-E72D297353CC}">
              <c16:uniqueId val="{00000001-A6C3-4191-A6A9-782289B9EC4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73.650000000000006</c:v>
                </c:pt>
                <c:pt idx="1">
                  <c:v>76.56</c:v>
                </c:pt>
                <c:pt idx="2">
                  <c:v>71.040000000000006</c:v>
                </c:pt>
                <c:pt idx="3">
                  <c:v>71.14</c:v>
                </c:pt>
                <c:pt idx="4">
                  <c:v>73.61</c:v>
                </c:pt>
              </c:numCache>
            </c:numRef>
          </c:val>
          <c:extLst>
            <c:ext xmlns:c16="http://schemas.microsoft.com/office/drawing/2014/chart" uri="{C3380CC4-5D6E-409C-BE32-E72D297353CC}">
              <c16:uniqueId val="{00000000-9093-4D2B-B9A7-C36793A3F30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81.900000000000006</c:v>
                </c:pt>
                <c:pt idx="1">
                  <c:v>80.510000000000005</c:v>
                </c:pt>
                <c:pt idx="2">
                  <c:v>79.44</c:v>
                </c:pt>
                <c:pt idx="3">
                  <c:v>79.489999999999995</c:v>
                </c:pt>
                <c:pt idx="4">
                  <c:v>78.8</c:v>
                </c:pt>
              </c:numCache>
            </c:numRef>
          </c:val>
          <c:smooth val="0"/>
          <c:extLst>
            <c:ext xmlns:c16="http://schemas.microsoft.com/office/drawing/2014/chart" uri="{C3380CC4-5D6E-409C-BE32-E72D297353CC}">
              <c16:uniqueId val="{00000001-9093-4D2B-B9A7-C36793A3F30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102.57</c:v>
                </c:pt>
                <c:pt idx="1">
                  <c:v>103.63</c:v>
                </c:pt>
                <c:pt idx="2">
                  <c:v>103.87</c:v>
                </c:pt>
                <c:pt idx="3">
                  <c:v>102.36</c:v>
                </c:pt>
                <c:pt idx="4">
                  <c:v>104.99</c:v>
                </c:pt>
              </c:numCache>
            </c:numRef>
          </c:val>
          <c:extLst>
            <c:ext xmlns:c16="http://schemas.microsoft.com/office/drawing/2014/chart" uri="{C3380CC4-5D6E-409C-BE32-E72D297353CC}">
              <c16:uniqueId val="{00000000-48A4-4B7C-8856-945C8DBA291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108.87</c:v>
                </c:pt>
                <c:pt idx="1">
                  <c:v>108.46</c:v>
                </c:pt>
                <c:pt idx="2">
                  <c:v>109.02</c:v>
                </c:pt>
                <c:pt idx="3">
                  <c:v>107.81</c:v>
                </c:pt>
                <c:pt idx="4">
                  <c:v>107.21</c:v>
                </c:pt>
              </c:numCache>
            </c:numRef>
          </c:val>
          <c:smooth val="0"/>
          <c:extLst>
            <c:ext xmlns:c16="http://schemas.microsoft.com/office/drawing/2014/chart" uri="{C3380CC4-5D6E-409C-BE32-E72D297353CC}">
              <c16:uniqueId val="{00000001-48A4-4B7C-8856-945C8DBA291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51.22</c:v>
                </c:pt>
                <c:pt idx="1">
                  <c:v>53.02</c:v>
                </c:pt>
                <c:pt idx="2">
                  <c:v>54.81</c:v>
                </c:pt>
                <c:pt idx="3">
                  <c:v>56.67</c:v>
                </c:pt>
                <c:pt idx="4">
                  <c:v>57.93</c:v>
                </c:pt>
              </c:numCache>
            </c:numRef>
          </c:val>
          <c:extLst>
            <c:ext xmlns:c16="http://schemas.microsoft.com/office/drawing/2014/chart" uri="{C3380CC4-5D6E-409C-BE32-E72D297353CC}">
              <c16:uniqueId val="{00000000-D4EB-4A05-B141-EDAEE8414F3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48.87</c:v>
                </c:pt>
                <c:pt idx="1">
                  <c:v>49.12</c:v>
                </c:pt>
                <c:pt idx="2">
                  <c:v>49.39</c:v>
                </c:pt>
                <c:pt idx="3">
                  <c:v>50.75</c:v>
                </c:pt>
                <c:pt idx="4">
                  <c:v>51.72</c:v>
                </c:pt>
              </c:numCache>
            </c:numRef>
          </c:val>
          <c:smooth val="0"/>
          <c:extLst>
            <c:ext xmlns:c16="http://schemas.microsoft.com/office/drawing/2014/chart" uri="{C3380CC4-5D6E-409C-BE32-E72D297353CC}">
              <c16:uniqueId val="{00000001-D4EB-4A05-B141-EDAEE8414F3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22.43</c:v>
                </c:pt>
                <c:pt idx="1">
                  <c:v>22.35</c:v>
                </c:pt>
                <c:pt idx="2">
                  <c:v>22.33</c:v>
                </c:pt>
                <c:pt idx="3">
                  <c:v>22.23</c:v>
                </c:pt>
                <c:pt idx="4">
                  <c:v>22.23</c:v>
                </c:pt>
              </c:numCache>
            </c:numRef>
          </c:val>
          <c:extLst>
            <c:ext xmlns:c16="http://schemas.microsoft.com/office/drawing/2014/chart" uri="{C3380CC4-5D6E-409C-BE32-E72D297353CC}">
              <c16:uniqueId val="{00000000-6DFC-4AC5-9225-7E85B34AC27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14.85</c:v>
                </c:pt>
                <c:pt idx="1">
                  <c:v>16.760000000000002</c:v>
                </c:pt>
                <c:pt idx="2">
                  <c:v>18.57</c:v>
                </c:pt>
                <c:pt idx="3">
                  <c:v>21.14</c:v>
                </c:pt>
                <c:pt idx="4">
                  <c:v>22.12</c:v>
                </c:pt>
              </c:numCache>
            </c:numRef>
          </c:val>
          <c:smooth val="0"/>
          <c:extLst>
            <c:ext xmlns:c16="http://schemas.microsoft.com/office/drawing/2014/chart" uri="{C3380CC4-5D6E-409C-BE32-E72D297353CC}">
              <c16:uniqueId val="{00000001-6DFC-4AC5-9225-7E85B34AC27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4B7-4B4F-94F0-BAB3BCE6DB6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3.16</c:v>
                </c:pt>
                <c:pt idx="1">
                  <c:v>11.94</c:v>
                </c:pt>
                <c:pt idx="2">
                  <c:v>11</c:v>
                </c:pt>
                <c:pt idx="3">
                  <c:v>8.86</c:v>
                </c:pt>
                <c:pt idx="4">
                  <c:v>7.65</c:v>
                </c:pt>
              </c:numCache>
            </c:numRef>
          </c:val>
          <c:smooth val="0"/>
          <c:extLst>
            <c:ext xmlns:c16="http://schemas.microsoft.com/office/drawing/2014/chart" uri="{C3380CC4-5D6E-409C-BE32-E72D297353CC}">
              <c16:uniqueId val="{00000001-14B7-4B4F-94F0-BAB3BCE6DB6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120.34</c:v>
                </c:pt>
                <c:pt idx="1">
                  <c:v>120.57</c:v>
                </c:pt>
                <c:pt idx="2">
                  <c:v>114.65</c:v>
                </c:pt>
                <c:pt idx="3">
                  <c:v>111.67</c:v>
                </c:pt>
                <c:pt idx="4">
                  <c:v>106.59</c:v>
                </c:pt>
              </c:numCache>
            </c:numRef>
          </c:val>
          <c:extLst>
            <c:ext xmlns:c16="http://schemas.microsoft.com/office/drawing/2014/chart" uri="{C3380CC4-5D6E-409C-BE32-E72D297353CC}">
              <c16:uniqueId val="{00000000-C7C1-4471-BFDE-9A17132F976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369.69</c:v>
                </c:pt>
                <c:pt idx="1">
                  <c:v>362.93</c:v>
                </c:pt>
                <c:pt idx="2">
                  <c:v>371.81</c:v>
                </c:pt>
                <c:pt idx="3">
                  <c:v>384.23</c:v>
                </c:pt>
                <c:pt idx="4">
                  <c:v>364.3</c:v>
                </c:pt>
              </c:numCache>
            </c:numRef>
          </c:val>
          <c:smooth val="0"/>
          <c:extLst>
            <c:ext xmlns:c16="http://schemas.microsoft.com/office/drawing/2014/chart" uri="{C3380CC4-5D6E-409C-BE32-E72D297353CC}">
              <c16:uniqueId val="{00000001-C7C1-4471-BFDE-9A17132F976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940.23</c:v>
                </c:pt>
                <c:pt idx="1">
                  <c:v>928.17</c:v>
                </c:pt>
                <c:pt idx="2">
                  <c:v>982.14</c:v>
                </c:pt>
                <c:pt idx="3">
                  <c:v>947.55</c:v>
                </c:pt>
                <c:pt idx="4">
                  <c:v>915.19</c:v>
                </c:pt>
              </c:numCache>
            </c:numRef>
          </c:val>
          <c:extLst>
            <c:ext xmlns:c16="http://schemas.microsoft.com/office/drawing/2014/chart" uri="{C3380CC4-5D6E-409C-BE32-E72D297353CC}">
              <c16:uniqueId val="{00000000-D8BB-457B-95FD-708CC0982D0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402.99</c:v>
                </c:pt>
                <c:pt idx="1">
                  <c:v>439.05</c:v>
                </c:pt>
                <c:pt idx="2">
                  <c:v>465.85</c:v>
                </c:pt>
                <c:pt idx="3">
                  <c:v>439.43</c:v>
                </c:pt>
                <c:pt idx="4">
                  <c:v>438.41</c:v>
                </c:pt>
              </c:numCache>
            </c:numRef>
          </c:val>
          <c:smooth val="0"/>
          <c:extLst>
            <c:ext xmlns:c16="http://schemas.microsoft.com/office/drawing/2014/chart" uri="{C3380CC4-5D6E-409C-BE32-E72D297353CC}">
              <c16:uniqueId val="{00000001-D8BB-457B-95FD-708CC0982D0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96.45</c:v>
                </c:pt>
                <c:pt idx="1">
                  <c:v>96.39</c:v>
                </c:pt>
                <c:pt idx="2">
                  <c:v>95.32</c:v>
                </c:pt>
                <c:pt idx="3">
                  <c:v>95.06</c:v>
                </c:pt>
                <c:pt idx="4">
                  <c:v>88.56</c:v>
                </c:pt>
              </c:numCache>
            </c:numRef>
          </c:val>
          <c:extLst>
            <c:ext xmlns:c16="http://schemas.microsoft.com/office/drawing/2014/chart" uri="{C3380CC4-5D6E-409C-BE32-E72D297353CC}">
              <c16:uniqueId val="{00000000-214E-4289-BEA9-A8F75668E35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98.66</c:v>
                </c:pt>
                <c:pt idx="1">
                  <c:v>95.26</c:v>
                </c:pt>
                <c:pt idx="2">
                  <c:v>92.39</c:v>
                </c:pt>
                <c:pt idx="3">
                  <c:v>94.41</c:v>
                </c:pt>
                <c:pt idx="4">
                  <c:v>90.96</c:v>
                </c:pt>
              </c:numCache>
            </c:numRef>
          </c:val>
          <c:smooth val="0"/>
          <c:extLst>
            <c:ext xmlns:c16="http://schemas.microsoft.com/office/drawing/2014/chart" uri="{C3380CC4-5D6E-409C-BE32-E72D297353CC}">
              <c16:uniqueId val="{00000001-214E-4289-BEA9-A8F75668E35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236.51</c:v>
                </c:pt>
                <c:pt idx="1">
                  <c:v>236.16</c:v>
                </c:pt>
                <c:pt idx="2">
                  <c:v>232.76</c:v>
                </c:pt>
                <c:pt idx="3">
                  <c:v>238.68</c:v>
                </c:pt>
                <c:pt idx="4">
                  <c:v>254.71</c:v>
                </c:pt>
              </c:numCache>
            </c:numRef>
          </c:val>
          <c:extLst>
            <c:ext xmlns:c16="http://schemas.microsoft.com/office/drawing/2014/chart" uri="{C3380CC4-5D6E-409C-BE32-E72D297353CC}">
              <c16:uniqueId val="{00000000-AE63-49CB-A202-3FF0030E61B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178.59</c:v>
                </c:pt>
                <c:pt idx="1">
                  <c:v>192.82</c:v>
                </c:pt>
                <c:pt idx="2">
                  <c:v>192.98</c:v>
                </c:pt>
                <c:pt idx="3">
                  <c:v>192.13</c:v>
                </c:pt>
                <c:pt idx="4">
                  <c:v>197.04</c:v>
                </c:pt>
              </c:numCache>
            </c:numRef>
          </c:val>
          <c:smooth val="0"/>
          <c:extLst>
            <c:ext xmlns:c16="http://schemas.microsoft.com/office/drawing/2014/chart" uri="{C3380CC4-5D6E-409C-BE32-E72D297353CC}">
              <c16:uniqueId val="{00000001-AE63-49CB-A202-3FF0030E61B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F40" zoomScale="85" zoomScaleNormal="85"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福島県　南会津町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A7</v>
      </c>
      <c r="X8" s="75"/>
      <c r="Y8" s="75"/>
      <c r="Z8" s="75"/>
      <c r="AA8" s="75"/>
      <c r="AB8" s="75"/>
      <c r="AC8" s="75"/>
      <c r="AD8" s="75" t="str">
        <f>データ!$M$6</f>
        <v>非設置</v>
      </c>
      <c r="AE8" s="75"/>
      <c r="AF8" s="75"/>
      <c r="AG8" s="75"/>
      <c r="AH8" s="75"/>
      <c r="AI8" s="75"/>
      <c r="AJ8" s="75"/>
      <c r="AK8" s="2"/>
      <c r="AL8" s="66">
        <f>データ!$R$6</f>
        <v>14176</v>
      </c>
      <c r="AM8" s="66"/>
      <c r="AN8" s="66"/>
      <c r="AO8" s="66"/>
      <c r="AP8" s="66"/>
      <c r="AQ8" s="66"/>
      <c r="AR8" s="66"/>
      <c r="AS8" s="66"/>
      <c r="AT8" s="37">
        <f>データ!$S$6</f>
        <v>886.47</v>
      </c>
      <c r="AU8" s="38"/>
      <c r="AV8" s="38"/>
      <c r="AW8" s="38"/>
      <c r="AX8" s="38"/>
      <c r="AY8" s="38"/>
      <c r="AZ8" s="38"/>
      <c r="BA8" s="38"/>
      <c r="BB8" s="55">
        <f>データ!$T$6</f>
        <v>15.99</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c r="A10" s="2"/>
      <c r="B10" s="37" t="str">
        <f>データ!$N$6</f>
        <v>-</v>
      </c>
      <c r="C10" s="38"/>
      <c r="D10" s="38"/>
      <c r="E10" s="38"/>
      <c r="F10" s="38"/>
      <c r="G10" s="38"/>
      <c r="H10" s="38"/>
      <c r="I10" s="37">
        <f>データ!$O$6</f>
        <v>56.02</v>
      </c>
      <c r="J10" s="38"/>
      <c r="K10" s="38"/>
      <c r="L10" s="38"/>
      <c r="M10" s="38"/>
      <c r="N10" s="38"/>
      <c r="O10" s="65"/>
      <c r="P10" s="55">
        <f>データ!$P$6</f>
        <v>98.63</v>
      </c>
      <c r="Q10" s="55"/>
      <c r="R10" s="55"/>
      <c r="S10" s="55"/>
      <c r="T10" s="55"/>
      <c r="U10" s="55"/>
      <c r="V10" s="55"/>
      <c r="W10" s="66">
        <f>データ!$Q$6</f>
        <v>4400</v>
      </c>
      <c r="X10" s="66"/>
      <c r="Y10" s="66"/>
      <c r="Z10" s="66"/>
      <c r="AA10" s="66"/>
      <c r="AB10" s="66"/>
      <c r="AC10" s="66"/>
      <c r="AD10" s="2"/>
      <c r="AE10" s="2"/>
      <c r="AF10" s="2"/>
      <c r="AG10" s="2"/>
      <c r="AH10" s="2"/>
      <c r="AI10" s="2"/>
      <c r="AJ10" s="2"/>
      <c r="AK10" s="2"/>
      <c r="AL10" s="66">
        <f>データ!$U$6</f>
        <v>13781</v>
      </c>
      <c r="AM10" s="66"/>
      <c r="AN10" s="66"/>
      <c r="AO10" s="66"/>
      <c r="AP10" s="66"/>
      <c r="AQ10" s="66"/>
      <c r="AR10" s="66"/>
      <c r="AS10" s="66"/>
      <c r="AT10" s="37">
        <f>データ!$V$6</f>
        <v>123.13</v>
      </c>
      <c r="AU10" s="38"/>
      <c r="AV10" s="38"/>
      <c r="AW10" s="38"/>
      <c r="AX10" s="38"/>
      <c r="AY10" s="38"/>
      <c r="AZ10" s="38"/>
      <c r="BA10" s="38"/>
      <c r="BB10" s="55">
        <f>データ!$W$6</f>
        <v>111.92</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112</v>
      </c>
      <c r="BM16" s="40"/>
      <c r="BN16" s="40"/>
      <c r="BO16" s="40"/>
      <c r="BP16" s="40"/>
      <c r="BQ16" s="40"/>
      <c r="BR16" s="40"/>
      <c r="BS16" s="40"/>
      <c r="BT16" s="40"/>
      <c r="BU16" s="40"/>
      <c r="BV16" s="40"/>
      <c r="BW16" s="40"/>
      <c r="BX16" s="40"/>
      <c r="BY16" s="40"/>
      <c r="BZ16" s="41"/>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110</v>
      </c>
      <c r="BM47" s="40"/>
      <c r="BN47" s="40"/>
      <c r="BO47" s="40"/>
      <c r="BP47" s="40"/>
      <c r="BQ47" s="40"/>
      <c r="BR47" s="40"/>
      <c r="BS47" s="40"/>
      <c r="BT47" s="40"/>
      <c r="BU47" s="40"/>
      <c r="BV47" s="40"/>
      <c r="BW47" s="40"/>
      <c r="BX47" s="40"/>
      <c r="BY47" s="40"/>
      <c r="BZ47" s="41"/>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111</v>
      </c>
      <c r="BM66" s="40"/>
      <c r="BN66" s="40"/>
      <c r="BO66" s="40"/>
      <c r="BP66" s="40"/>
      <c r="BQ66" s="40"/>
      <c r="BR66" s="40"/>
      <c r="BS66" s="40"/>
      <c r="BT66" s="40"/>
      <c r="BU66" s="40"/>
      <c r="BV66" s="40"/>
      <c r="BW66" s="40"/>
      <c r="BX66" s="40"/>
      <c r="BY66" s="40"/>
      <c r="BZ66" s="41"/>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d75hQkEMtJ9V1LNx1qF2Eqgr/m7YlhFw2hwVNfc0voddPMscVUTYjaSjUQ5sDifXmvFKpo3/NyBsUGVo42i8OA==" saltValue="xJNXp9SkgJoLYpAuJYtjZ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2022</v>
      </c>
      <c r="C6" s="20">
        <f t="shared" ref="C6:W6" si="3">C7</f>
        <v>73687</v>
      </c>
      <c r="D6" s="20">
        <f t="shared" si="3"/>
        <v>46</v>
      </c>
      <c r="E6" s="20">
        <f t="shared" si="3"/>
        <v>1</v>
      </c>
      <c r="F6" s="20">
        <f t="shared" si="3"/>
        <v>0</v>
      </c>
      <c r="G6" s="20">
        <f t="shared" si="3"/>
        <v>1</v>
      </c>
      <c r="H6" s="20" t="str">
        <f t="shared" si="3"/>
        <v>福島県　南会津町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56.02</v>
      </c>
      <c r="P6" s="21">
        <f t="shared" si="3"/>
        <v>98.63</v>
      </c>
      <c r="Q6" s="21">
        <f t="shared" si="3"/>
        <v>4400</v>
      </c>
      <c r="R6" s="21">
        <f t="shared" si="3"/>
        <v>14176</v>
      </c>
      <c r="S6" s="21">
        <f t="shared" si="3"/>
        <v>886.47</v>
      </c>
      <c r="T6" s="21">
        <f t="shared" si="3"/>
        <v>15.99</v>
      </c>
      <c r="U6" s="21">
        <f t="shared" si="3"/>
        <v>13781</v>
      </c>
      <c r="V6" s="21">
        <f t="shared" si="3"/>
        <v>123.13</v>
      </c>
      <c r="W6" s="21">
        <f t="shared" si="3"/>
        <v>111.92</v>
      </c>
      <c r="X6" s="22">
        <f>IF(X7="",NA(),X7)</f>
        <v>102.57</v>
      </c>
      <c r="Y6" s="22">
        <f t="shared" ref="Y6:AG6" si="4">IF(Y7="",NA(),Y7)</f>
        <v>103.63</v>
      </c>
      <c r="Z6" s="22">
        <f t="shared" si="4"/>
        <v>103.87</v>
      </c>
      <c r="AA6" s="22">
        <f t="shared" si="4"/>
        <v>102.36</v>
      </c>
      <c r="AB6" s="22">
        <f t="shared" si="4"/>
        <v>104.99</v>
      </c>
      <c r="AC6" s="22">
        <f t="shared" si="4"/>
        <v>108.87</v>
      </c>
      <c r="AD6" s="22">
        <f t="shared" si="4"/>
        <v>108.46</v>
      </c>
      <c r="AE6" s="22">
        <f t="shared" si="4"/>
        <v>109.02</v>
      </c>
      <c r="AF6" s="22">
        <f t="shared" si="4"/>
        <v>107.81</v>
      </c>
      <c r="AG6" s="22">
        <f t="shared" si="4"/>
        <v>107.21</v>
      </c>
      <c r="AH6" s="21" t="str">
        <f>IF(AH7="","",IF(AH7="-","【-】","【"&amp;SUBSTITUTE(TEXT(AH7,"#,##0.00"),"-","△")&amp;"】"))</f>
        <v>【108.70】</v>
      </c>
      <c r="AI6" s="21">
        <f>IF(AI7="",NA(),AI7)</f>
        <v>0</v>
      </c>
      <c r="AJ6" s="21">
        <f t="shared" ref="AJ6:AR6" si="5">IF(AJ7="",NA(),AJ7)</f>
        <v>0</v>
      </c>
      <c r="AK6" s="21">
        <f t="shared" si="5"/>
        <v>0</v>
      </c>
      <c r="AL6" s="21">
        <f t="shared" si="5"/>
        <v>0</v>
      </c>
      <c r="AM6" s="21">
        <f t="shared" si="5"/>
        <v>0</v>
      </c>
      <c r="AN6" s="22">
        <f t="shared" si="5"/>
        <v>3.16</v>
      </c>
      <c r="AO6" s="22">
        <f t="shared" si="5"/>
        <v>11.94</v>
      </c>
      <c r="AP6" s="22">
        <f t="shared" si="5"/>
        <v>11</v>
      </c>
      <c r="AQ6" s="22">
        <f t="shared" si="5"/>
        <v>8.86</v>
      </c>
      <c r="AR6" s="22">
        <f t="shared" si="5"/>
        <v>7.65</v>
      </c>
      <c r="AS6" s="21" t="str">
        <f>IF(AS7="","",IF(AS7="-","【-】","【"&amp;SUBSTITUTE(TEXT(AS7,"#,##0.00"),"-","△")&amp;"】"))</f>
        <v>【1.34】</v>
      </c>
      <c r="AT6" s="22">
        <f>IF(AT7="",NA(),AT7)</f>
        <v>120.34</v>
      </c>
      <c r="AU6" s="22">
        <f t="shared" ref="AU6:BC6" si="6">IF(AU7="",NA(),AU7)</f>
        <v>120.57</v>
      </c>
      <c r="AV6" s="22">
        <f t="shared" si="6"/>
        <v>114.65</v>
      </c>
      <c r="AW6" s="22">
        <f t="shared" si="6"/>
        <v>111.67</v>
      </c>
      <c r="AX6" s="22">
        <f t="shared" si="6"/>
        <v>106.59</v>
      </c>
      <c r="AY6" s="22">
        <f t="shared" si="6"/>
        <v>369.69</v>
      </c>
      <c r="AZ6" s="22">
        <f t="shared" si="6"/>
        <v>362.93</v>
      </c>
      <c r="BA6" s="22">
        <f t="shared" si="6"/>
        <v>371.81</v>
      </c>
      <c r="BB6" s="22">
        <f t="shared" si="6"/>
        <v>384.23</v>
      </c>
      <c r="BC6" s="22">
        <f t="shared" si="6"/>
        <v>364.3</v>
      </c>
      <c r="BD6" s="21" t="str">
        <f>IF(BD7="","",IF(BD7="-","【-】","【"&amp;SUBSTITUTE(TEXT(BD7,"#,##0.00"),"-","△")&amp;"】"))</f>
        <v>【252.29】</v>
      </c>
      <c r="BE6" s="22">
        <f>IF(BE7="",NA(),BE7)</f>
        <v>940.23</v>
      </c>
      <c r="BF6" s="22">
        <f t="shared" ref="BF6:BN6" si="7">IF(BF7="",NA(),BF7)</f>
        <v>928.17</v>
      </c>
      <c r="BG6" s="22">
        <f t="shared" si="7"/>
        <v>982.14</v>
      </c>
      <c r="BH6" s="22">
        <f t="shared" si="7"/>
        <v>947.55</v>
      </c>
      <c r="BI6" s="22">
        <f t="shared" si="7"/>
        <v>915.19</v>
      </c>
      <c r="BJ6" s="22">
        <f t="shared" si="7"/>
        <v>402.99</v>
      </c>
      <c r="BK6" s="22">
        <f t="shared" si="7"/>
        <v>439.05</v>
      </c>
      <c r="BL6" s="22">
        <f t="shared" si="7"/>
        <v>465.85</v>
      </c>
      <c r="BM6" s="22">
        <f t="shared" si="7"/>
        <v>439.43</v>
      </c>
      <c r="BN6" s="22">
        <f t="shared" si="7"/>
        <v>438.41</v>
      </c>
      <c r="BO6" s="21" t="str">
        <f>IF(BO7="","",IF(BO7="-","【-】","【"&amp;SUBSTITUTE(TEXT(BO7,"#,##0.00"),"-","△")&amp;"】"))</f>
        <v>【268.07】</v>
      </c>
      <c r="BP6" s="22">
        <f>IF(BP7="",NA(),BP7)</f>
        <v>96.45</v>
      </c>
      <c r="BQ6" s="22">
        <f t="shared" ref="BQ6:BY6" si="8">IF(BQ7="",NA(),BQ7)</f>
        <v>96.39</v>
      </c>
      <c r="BR6" s="22">
        <f t="shared" si="8"/>
        <v>95.32</v>
      </c>
      <c r="BS6" s="22">
        <f t="shared" si="8"/>
        <v>95.06</v>
      </c>
      <c r="BT6" s="22">
        <f t="shared" si="8"/>
        <v>88.56</v>
      </c>
      <c r="BU6" s="22">
        <f t="shared" si="8"/>
        <v>98.66</v>
      </c>
      <c r="BV6" s="22">
        <f t="shared" si="8"/>
        <v>95.26</v>
      </c>
      <c r="BW6" s="22">
        <f t="shared" si="8"/>
        <v>92.39</v>
      </c>
      <c r="BX6" s="22">
        <f t="shared" si="8"/>
        <v>94.41</v>
      </c>
      <c r="BY6" s="22">
        <f t="shared" si="8"/>
        <v>90.96</v>
      </c>
      <c r="BZ6" s="21" t="str">
        <f>IF(BZ7="","",IF(BZ7="-","【-】","【"&amp;SUBSTITUTE(TEXT(BZ7,"#,##0.00"),"-","△")&amp;"】"))</f>
        <v>【97.47】</v>
      </c>
      <c r="CA6" s="22">
        <f>IF(CA7="",NA(),CA7)</f>
        <v>236.51</v>
      </c>
      <c r="CB6" s="22">
        <f t="shared" ref="CB6:CJ6" si="9">IF(CB7="",NA(),CB7)</f>
        <v>236.16</v>
      </c>
      <c r="CC6" s="22">
        <f t="shared" si="9"/>
        <v>232.76</v>
      </c>
      <c r="CD6" s="22">
        <f t="shared" si="9"/>
        <v>238.68</v>
      </c>
      <c r="CE6" s="22">
        <f t="shared" si="9"/>
        <v>254.71</v>
      </c>
      <c r="CF6" s="22">
        <f t="shared" si="9"/>
        <v>178.59</v>
      </c>
      <c r="CG6" s="22">
        <f t="shared" si="9"/>
        <v>192.82</v>
      </c>
      <c r="CH6" s="22">
        <f t="shared" si="9"/>
        <v>192.98</v>
      </c>
      <c r="CI6" s="22">
        <f t="shared" si="9"/>
        <v>192.13</v>
      </c>
      <c r="CJ6" s="22">
        <f t="shared" si="9"/>
        <v>197.04</v>
      </c>
      <c r="CK6" s="21" t="str">
        <f>IF(CK7="","",IF(CK7="-","【-】","【"&amp;SUBSTITUTE(TEXT(CK7,"#,##0.00"),"-","△")&amp;"】"))</f>
        <v>【174.75】</v>
      </c>
      <c r="CL6" s="22">
        <f>IF(CL7="",NA(),CL7)</f>
        <v>38.549999999999997</v>
      </c>
      <c r="CM6" s="22">
        <f t="shared" ref="CM6:CU6" si="10">IF(CM7="",NA(),CM7)</f>
        <v>36.479999999999997</v>
      </c>
      <c r="CN6" s="22">
        <f t="shared" si="10"/>
        <v>37.67</v>
      </c>
      <c r="CO6" s="22">
        <f t="shared" si="10"/>
        <v>36.47</v>
      </c>
      <c r="CP6" s="22">
        <f t="shared" si="10"/>
        <v>35.840000000000003</v>
      </c>
      <c r="CQ6" s="22">
        <f t="shared" si="10"/>
        <v>55.03</v>
      </c>
      <c r="CR6" s="22">
        <f t="shared" si="10"/>
        <v>54.05</v>
      </c>
      <c r="CS6" s="22">
        <f t="shared" si="10"/>
        <v>54.43</v>
      </c>
      <c r="CT6" s="22">
        <f t="shared" si="10"/>
        <v>53.87</v>
      </c>
      <c r="CU6" s="22">
        <f t="shared" si="10"/>
        <v>54.49</v>
      </c>
      <c r="CV6" s="21" t="str">
        <f>IF(CV7="","",IF(CV7="-","【-】","【"&amp;SUBSTITUTE(TEXT(CV7,"#,##0.00"),"-","△")&amp;"】"))</f>
        <v>【59.97】</v>
      </c>
      <c r="CW6" s="22">
        <f>IF(CW7="",NA(),CW7)</f>
        <v>73.650000000000006</v>
      </c>
      <c r="CX6" s="22">
        <f t="shared" ref="CX6:DF6" si="11">IF(CX7="",NA(),CX7)</f>
        <v>76.56</v>
      </c>
      <c r="CY6" s="22">
        <f t="shared" si="11"/>
        <v>71.040000000000006</v>
      </c>
      <c r="CZ6" s="22">
        <f t="shared" si="11"/>
        <v>71.14</v>
      </c>
      <c r="DA6" s="22">
        <f t="shared" si="11"/>
        <v>73.61</v>
      </c>
      <c r="DB6" s="22">
        <f t="shared" si="11"/>
        <v>81.900000000000006</v>
      </c>
      <c r="DC6" s="22">
        <f t="shared" si="11"/>
        <v>80.510000000000005</v>
      </c>
      <c r="DD6" s="22">
        <f t="shared" si="11"/>
        <v>79.44</v>
      </c>
      <c r="DE6" s="22">
        <f t="shared" si="11"/>
        <v>79.489999999999995</v>
      </c>
      <c r="DF6" s="22">
        <f t="shared" si="11"/>
        <v>78.8</v>
      </c>
      <c r="DG6" s="21" t="str">
        <f>IF(DG7="","",IF(DG7="-","【-】","【"&amp;SUBSTITUTE(TEXT(DG7,"#,##0.00"),"-","△")&amp;"】"))</f>
        <v>【89.76】</v>
      </c>
      <c r="DH6" s="22">
        <f>IF(DH7="",NA(),DH7)</f>
        <v>51.22</v>
      </c>
      <c r="DI6" s="22">
        <f t="shared" ref="DI6:DQ6" si="12">IF(DI7="",NA(),DI7)</f>
        <v>53.02</v>
      </c>
      <c r="DJ6" s="22">
        <f t="shared" si="12"/>
        <v>54.81</v>
      </c>
      <c r="DK6" s="22">
        <f t="shared" si="12"/>
        <v>56.67</v>
      </c>
      <c r="DL6" s="22">
        <f t="shared" si="12"/>
        <v>57.93</v>
      </c>
      <c r="DM6" s="22">
        <f t="shared" si="12"/>
        <v>48.87</v>
      </c>
      <c r="DN6" s="22">
        <f t="shared" si="12"/>
        <v>49.12</v>
      </c>
      <c r="DO6" s="22">
        <f t="shared" si="12"/>
        <v>49.39</v>
      </c>
      <c r="DP6" s="22">
        <f t="shared" si="12"/>
        <v>50.75</v>
      </c>
      <c r="DQ6" s="22">
        <f t="shared" si="12"/>
        <v>51.72</v>
      </c>
      <c r="DR6" s="21" t="str">
        <f>IF(DR7="","",IF(DR7="-","【-】","【"&amp;SUBSTITUTE(TEXT(DR7,"#,##0.00"),"-","△")&amp;"】"))</f>
        <v>【51.51】</v>
      </c>
      <c r="DS6" s="22">
        <f>IF(DS7="",NA(),DS7)</f>
        <v>22.43</v>
      </c>
      <c r="DT6" s="22">
        <f t="shared" ref="DT6:EB6" si="13">IF(DT7="",NA(),DT7)</f>
        <v>22.35</v>
      </c>
      <c r="DU6" s="22">
        <f t="shared" si="13"/>
        <v>22.33</v>
      </c>
      <c r="DV6" s="22">
        <f t="shared" si="13"/>
        <v>22.23</v>
      </c>
      <c r="DW6" s="22">
        <f t="shared" si="13"/>
        <v>22.23</v>
      </c>
      <c r="DX6" s="22">
        <f t="shared" si="13"/>
        <v>14.85</v>
      </c>
      <c r="DY6" s="22">
        <f t="shared" si="13"/>
        <v>16.760000000000002</v>
      </c>
      <c r="DZ6" s="22">
        <f t="shared" si="13"/>
        <v>18.57</v>
      </c>
      <c r="EA6" s="22">
        <f t="shared" si="13"/>
        <v>21.14</v>
      </c>
      <c r="EB6" s="22">
        <f t="shared" si="13"/>
        <v>22.12</v>
      </c>
      <c r="EC6" s="21" t="str">
        <f>IF(EC7="","",IF(EC7="-","【-】","【"&amp;SUBSTITUTE(TEXT(EC7,"#,##0.00"),"-","△")&amp;"】"))</f>
        <v>【23.75】</v>
      </c>
      <c r="ED6" s="22">
        <f>IF(ED7="",NA(),ED7)</f>
        <v>2.34</v>
      </c>
      <c r="EE6" s="22">
        <f t="shared" ref="EE6:EM6" si="14">IF(EE7="",NA(),EE7)</f>
        <v>3.18</v>
      </c>
      <c r="EF6" s="22">
        <f t="shared" si="14"/>
        <v>1.32</v>
      </c>
      <c r="EG6" s="22">
        <f t="shared" si="14"/>
        <v>1.1000000000000001</v>
      </c>
      <c r="EH6" s="22">
        <f t="shared" si="14"/>
        <v>0.31</v>
      </c>
      <c r="EI6" s="22">
        <f t="shared" si="14"/>
        <v>0.5</v>
      </c>
      <c r="EJ6" s="22">
        <f t="shared" si="14"/>
        <v>0.42</v>
      </c>
      <c r="EK6" s="22">
        <f t="shared" si="14"/>
        <v>0.44</v>
      </c>
      <c r="EL6" s="22">
        <f t="shared" si="14"/>
        <v>0.5</v>
      </c>
      <c r="EM6" s="22">
        <f t="shared" si="14"/>
        <v>0.4</v>
      </c>
      <c r="EN6" s="21" t="str">
        <f>IF(EN7="","",IF(EN7="-","【-】","【"&amp;SUBSTITUTE(TEXT(EN7,"#,##0.00"),"-","△")&amp;"】"))</f>
        <v>【0.67】</v>
      </c>
    </row>
    <row r="7" spans="1:144" s="23" customFormat="1">
      <c r="A7" s="15"/>
      <c r="B7" s="24">
        <v>2022</v>
      </c>
      <c r="C7" s="24">
        <v>73687</v>
      </c>
      <c r="D7" s="24">
        <v>46</v>
      </c>
      <c r="E7" s="24">
        <v>1</v>
      </c>
      <c r="F7" s="24">
        <v>0</v>
      </c>
      <c r="G7" s="24">
        <v>1</v>
      </c>
      <c r="H7" s="24" t="s">
        <v>93</v>
      </c>
      <c r="I7" s="24" t="s">
        <v>94</v>
      </c>
      <c r="J7" s="24" t="s">
        <v>95</v>
      </c>
      <c r="K7" s="24" t="s">
        <v>96</v>
      </c>
      <c r="L7" s="24" t="s">
        <v>97</v>
      </c>
      <c r="M7" s="24" t="s">
        <v>98</v>
      </c>
      <c r="N7" s="25" t="s">
        <v>99</v>
      </c>
      <c r="O7" s="25">
        <v>56.02</v>
      </c>
      <c r="P7" s="25">
        <v>98.63</v>
      </c>
      <c r="Q7" s="25">
        <v>4400</v>
      </c>
      <c r="R7" s="25">
        <v>14176</v>
      </c>
      <c r="S7" s="25">
        <v>886.47</v>
      </c>
      <c r="T7" s="25">
        <v>15.99</v>
      </c>
      <c r="U7" s="25">
        <v>13781</v>
      </c>
      <c r="V7" s="25">
        <v>123.13</v>
      </c>
      <c r="W7" s="25">
        <v>111.92</v>
      </c>
      <c r="X7" s="25">
        <v>102.57</v>
      </c>
      <c r="Y7" s="25">
        <v>103.63</v>
      </c>
      <c r="Z7" s="25">
        <v>103.87</v>
      </c>
      <c r="AA7" s="25">
        <v>102.36</v>
      </c>
      <c r="AB7" s="25">
        <v>104.99</v>
      </c>
      <c r="AC7" s="25">
        <v>108.87</v>
      </c>
      <c r="AD7" s="25">
        <v>108.46</v>
      </c>
      <c r="AE7" s="25">
        <v>109.02</v>
      </c>
      <c r="AF7" s="25">
        <v>107.81</v>
      </c>
      <c r="AG7" s="25">
        <v>107.21</v>
      </c>
      <c r="AH7" s="25">
        <v>108.7</v>
      </c>
      <c r="AI7" s="25">
        <v>0</v>
      </c>
      <c r="AJ7" s="25">
        <v>0</v>
      </c>
      <c r="AK7" s="25">
        <v>0</v>
      </c>
      <c r="AL7" s="25">
        <v>0</v>
      </c>
      <c r="AM7" s="25">
        <v>0</v>
      </c>
      <c r="AN7" s="25">
        <v>3.16</v>
      </c>
      <c r="AO7" s="25">
        <v>11.94</v>
      </c>
      <c r="AP7" s="25">
        <v>11</v>
      </c>
      <c r="AQ7" s="25">
        <v>8.86</v>
      </c>
      <c r="AR7" s="25">
        <v>7.65</v>
      </c>
      <c r="AS7" s="25">
        <v>1.34</v>
      </c>
      <c r="AT7" s="25">
        <v>120.34</v>
      </c>
      <c r="AU7" s="25">
        <v>120.57</v>
      </c>
      <c r="AV7" s="25">
        <v>114.65</v>
      </c>
      <c r="AW7" s="25">
        <v>111.67</v>
      </c>
      <c r="AX7" s="25">
        <v>106.59</v>
      </c>
      <c r="AY7" s="25">
        <v>369.69</v>
      </c>
      <c r="AZ7" s="25">
        <v>362.93</v>
      </c>
      <c r="BA7" s="25">
        <v>371.81</v>
      </c>
      <c r="BB7" s="25">
        <v>384.23</v>
      </c>
      <c r="BC7" s="25">
        <v>364.3</v>
      </c>
      <c r="BD7" s="25">
        <v>252.29</v>
      </c>
      <c r="BE7" s="25">
        <v>940.23</v>
      </c>
      <c r="BF7" s="25">
        <v>928.17</v>
      </c>
      <c r="BG7" s="25">
        <v>982.14</v>
      </c>
      <c r="BH7" s="25">
        <v>947.55</v>
      </c>
      <c r="BI7" s="25">
        <v>915.19</v>
      </c>
      <c r="BJ7" s="25">
        <v>402.99</v>
      </c>
      <c r="BK7" s="25">
        <v>439.05</v>
      </c>
      <c r="BL7" s="25">
        <v>465.85</v>
      </c>
      <c r="BM7" s="25">
        <v>439.43</v>
      </c>
      <c r="BN7" s="25">
        <v>438.41</v>
      </c>
      <c r="BO7" s="25">
        <v>268.07</v>
      </c>
      <c r="BP7" s="25">
        <v>96.45</v>
      </c>
      <c r="BQ7" s="25">
        <v>96.39</v>
      </c>
      <c r="BR7" s="25">
        <v>95.32</v>
      </c>
      <c r="BS7" s="25">
        <v>95.06</v>
      </c>
      <c r="BT7" s="25">
        <v>88.56</v>
      </c>
      <c r="BU7" s="25">
        <v>98.66</v>
      </c>
      <c r="BV7" s="25">
        <v>95.26</v>
      </c>
      <c r="BW7" s="25">
        <v>92.39</v>
      </c>
      <c r="BX7" s="25">
        <v>94.41</v>
      </c>
      <c r="BY7" s="25">
        <v>90.96</v>
      </c>
      <c r="BZ7" s="25">
        <v>97.47</v>
      </c>
      <c r="CA7" s="25">
        <v>236.51</v>
      </c>
      <c r="CB7" s="25">
        <v>236.16</v>
      </c>
      <c r="CC7" s="25">
        <v>232.76</v>
      </c>
      <c r="CD7" s="25">
        <v>238.68</v>
      </c>
      <c r="CE7" s="25">
        <v>254.71</v>
      </c>
      <c r="CF7" s="25">
        <v>178.59</v>
      </c>
      <c r="CG7" s="25">
        <v>192.82</v>
      </c>
      <c r="CH7" s="25">
        <v>192.98</v>
      </c>
      <c r="CI7" s="25">
        <v>192.13</v>
      </c>
      <c r="CJ7" s="25">
        <v>197.04</v>
      </c>
      <c r="CK7" s="25">
        <v>174.75</v>
      </c>
      <c r="CL7" s="25">
        <v>38.549999999999997</v>
      </c>
      <c r="CM7" s="25">
        <v>36.479999999999997</v>
      </c>
      <c r="CN7" s="25">
        <v>37.67</v>
      </c>
      <c r="CO7" s="25">
        <v>36.47</v>
      </c>
      <c r="CP7" s="25">
        <v>35.840000000000003</v>
      </c>
      <c r="CQ7" s="25">
        <v>55.03</v>
      </c>
      <c r="CR7" s="25">
        <v>54.05</v>
      </c>
      <c r="CS7" s="25">
        <v>54.43</v>
      </c>
      <c r="CT7" s="25">
        <v>53.87</v>
      </c>
      <c r="CU7" s="25">
        <v>54.49</v>
      </c>
      <c r="CV7" s="25">
        <v>59.97</v>
      </c>
      <c r="CW7" s="25">
        <v>73.650000000000006</v>
      </c>
      <c r="CX7" s="25">
        <v>76.56</v>
      </c>
      <c r="CY7" s="25">
        <v>71.040000000000006</v>
      </c>
      <c r="CZ7" s="25">
        <v>71.14</v>
      </c>
      <c r="DA7" s="25">
        <v>73.61</v>
      </c>
      <c r="DB7" s="25">
        <v>81.900000000000006</v>
      </c>
      <c r="DC7" s="25">
        <v>80.510000000000005</v>
      </c>
      <c r="DD7" s="25">
        <v>79.44</v>
      </c>
      <c r="DE7" s="25">
        <v>79.489999999999995</v>
      </c>
      <c r="DF7" s="25">
        <v>78.8</v>
      </c>
      <c r="DG7" s="25">
        <v>89.76</v>
      </c>
      <c r="DH7" s="25">
        <v>51.22</v>
      </c>
      <c r="DI7" s="25">
        <v>53.02</v>
      </c>
      <c r="DJ7" s="25">
        <v>54.81</v>
      </c>
      <c r="DK7" s="25">
        <v>56.67</v>
      </c>
      <c r="DL7" s="25">
        <v>57.93</v>
      </c>
      <c r="DM7" s="25">
        <v>48.87</v>
      </c>
      <c r="DN7" s="25">
        <v>49.12</v>
      </c>
      <c r="DO7" s="25">
        <v>49.39</v>
      </c>
      <c r="DP7" s="25">
        <v>50.75</v>
      </c>
      <c r="DQ7" s="25">
        <v>51.72</v>
      </c>
      <c r="DR7" s="25">
        <v>51.51</v>
      </c>
      <c r="DS7" s="25">
        <v>22.43</v>
      </c>
      <c r="DT7" s="25">
        <v>22.35</v>
      </c>
      <c r="DU7" s="25">
        <v>22.33</v>
      </c>
      <c r="DV7" s="25">
        <v>22.23</v>
      </c>
      <c r="DW7" s="25">
        <v>22.23</v>
      </c>
      <c r="DX7" s="25">
        <v>14.85</v>
      </c>
      <c r="DY7" s="25">
        <v>16.760000000000002</v>
      </c>
      <c r="DZ7" s="25">
        <v>18.57</v>
      </c>
      <c r="EA7" s="25">
        <v>21.14</v>
      </c>
      <c r="EB7" s="25">
        <v>22.12</v>
      </c>
      <c r="EC7" s="25">
        <v>23.75</v>
      </c>
      <c r="ED7" s="25">
        <v>2.34</v>
      </c>
      <c r="EE7" s="25">
        <v>3.18</v>
      </c>
      <c r="EF7" s="25">
        <v>1.32</v>
      </c>
      <c r="EG7" s="25">
        <v>1.1000000000000001</v>
      </c>
      <c r="EH7" s="25">
        <v>0.31</v>
      </c>
      <c r="EI7" s="25">
        <v>0.5</v>
      </c>
      <c r="EJ7" s="25">
        <v>0.42</v>
      </c>
      <c r="EK7" s="25">
        <v>0.44</v>
      </c>
      <c r="EL7" s="25">
        <v>0.5</v>
      </c>
      <c r="EM7" s="25">
        <v>0.4</v>
      </c>
      <c r="EN7" s="25">
        <v>0.67</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c r="B11">
        <v>4</v>
      </c>
      <c r="C11">
        <v>3</v>
      </c>
      <c r="D11">
        <v>2</v>
      </c>
      <c r="E11">
        <v>1</v>
      </c>
      <c r="F11">
        <v>0</v>
      </c>
      <c r="G11" t="s">
        <v>105</v>
      </c>
    </row>
    <row r="12" spans="1:144">
      <c r="B12">
        <v>1</v>
      </c>
      <c r="C12">
        <v>1</v>
      </c>
      <c r="D12">
        <v>2</v>
      </c>
      <c r="E12">
        <v>3</v>
      </c>
      <c r="F12">
        <v>4</v>
      </c>
      <c r="G12" t="s">
        <v>106</v>
      </c>
    </row>
    <row r="13" spans="1:144">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yamauchi-yamato</cp:lastModifiedBy>
  <cp:lastPrinted>2024-01-19T05:31:16Z</cp:lastPrinted>
  <dcterms:created xsi:type="dcterms:W3CDTF">2023-12-05T00:49:38Z</dcterms:created>
  <dcterms:modified xsi:type="dcterms:W3CDTF">2024-01-19T05:34:44Z</dcterms:modified>
  <cp:category/>
</cp:coreProperties>
</file>