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VPLGFL01\share\全ユーザ（仮）\07_建設課\02_水道係\星 敦史\経営比較分析表\"/>
    </mc:Choice>
  </mc:AlternateContent>
  <xr:revisionPtr revIDLastSave="0" documentId="13_ncr:1_{3C5CEF1D-7D58-4725-ADAE-08BB12B210B6}" xr6:coauthVersionLast="45" xr6:coauthVersionMax="45" xr10:uidLastSave="{00000000-0000-0000-0000-000000000000}"/>
  <workbookProtection workbookAlgorithmName="SHA-512" workbookHashValue="XN9d5nyi/uamLOc9LC9GDgE4gCUpQIlv8EdsXaH0vg0Yeh6DEnyTWQcOIDvR5gaAj9uN7NUJmpfoiTClwrDhbg==" workbookSaltValue="eTcH4gqjTmiVc7IL0nmKOQ==" workbookSpinCount="100000" lockStructure="1"/>
  <bookViews>
    <workbookView xWindow="-450" yWindow="135" windowWidth="29100" windowHeight="150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H85" i="4"/>
  <c r="E85" i="4"/>
  <c r="AT10" i="4"/>
  <c r="AL10" i="4"/>
  <c r="W10" i="4"/>
  <c r="P10" i="4"/>
  <c r="B10" i="4"/>
  <c r="BB8" i="4"/>
  <c r="AT8" i="4"/>
  <c r="AL8" i="4"/>
  <c r="AD8" i="4"/>
  <c r="W8" i="4"/>
  <c r="P8" i="4"/>
  <c r="I8"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<sst xmlns="http://schemas.openxmlformats.org/spreadsheetml/2006/main" count="233" uniqueCount="118">
  <si>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</si>
  <si>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</si>
  <si>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</si>
  <si>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</si>
  <si>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</si>
  <si>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</si>
  <si>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</si>
  <si>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</si>
  <si>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</si>
  <si>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</si>
  <si>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</si>
  <si>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</si>
  <si>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</si>
  <si>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</si>
  <si>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</si>
  <si>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</si>
  <si>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</si>
  <si>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</si>
  <si>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</si>
  <si>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</si>
  <si>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</si>
  <si>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</si>
  <si>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</si>
  <si>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</si>
  <si>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</si>
  <si>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</si>
  <si>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</si>
  <si>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</si>
  <si>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</si>
  <si>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</si>
  <si>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</si>
  <si>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</si>
  <si>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</si>
  <si>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</si>
  <si>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</si>
  <si>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</si>
  <si>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</si>
  <si>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</si>
  <si>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</si>
  <si>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</si>
  <si>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</si>
  <si>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</si>
  <si>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</si>
  <si>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</si>
  <si>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</si>
  <si>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</si>
  <si>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</si>
  <si>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</si>
  <si>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</si>
  <si>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</si>
  <si>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</si>
  <si>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</si>
  <si>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</si>
  <si>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</si>
  <si>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</si>
  <si>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</si>
  <si>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</si>
  <si>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</si>
  <si>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</si>
  <si>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</si>
  <si>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</si>
  <si>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</si>
  <si>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</si>
  <si>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</si>
  <si>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</si>
  <si>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</si>
  <si>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</si>
  <si>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</si>
  <si>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</si>
  <si>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</si>
  <si>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</si>
  <si>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</si>
  <si>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</si>
  <si>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</si>
  <si>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</si>
  <si>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</si>
  <si>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</si>
  <si>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</si>
  <si>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</si>
  <si>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</si>
  <si>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</si>
  <si>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</si>
  <si>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</si>
  <si>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</si>
  <si>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</si>
  <si>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</si>
  <si>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</si>
  <si>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</si>
  <si>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</si>
  <si>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</si>
  <si>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</si>
  <si>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</si>
  <si>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</si>
  <si>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</si>
  <si>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</si>
  <si>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</si>
  <si>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</si>
  <si>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</si>
  <si>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</si>
  <si>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</si>
  <si>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</si>
  <si>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</si>
  <si>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</si>
  <si>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</si>
  <si>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</si>
  <si>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</si>
  <si>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</si>
  <si>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</si>
  <si>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</si>
  <si>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</si>
  <si>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</si>
  <si>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</si>
  <si>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</si>
  <si>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</si>
  <si>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</si>
  <si>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の水道施設を維持管理しながら、水道事業の運営を改善していくには、収納率向上、老朽化等に伴う修繕、管路更新など複合的課題が多い。毎年給水人口が減少し、収入も減少している現状では難しい状況ではあるが、今後何かしらの対策を講じたい。</t>
    <phoneticPr fontId="4"/>
  </si>
  <si>
    <t>　当町の水道事業の運営については、必要最小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水道使用料の収納率については、現年分の完納はもちろんのこと、滞納繰越分については納入指導を含め対策が必要であり、新規滞納者を増やさないよう、今後も継続して努力が必要である。
　また、施設利用率が平均より大きく上回っているのに対し、有収率が平均より下回っている。漏水調査等を今後も継続しつつ、漏水修繕や老朽管の更新を計画的に実施しなければならない。　　　</t>
    <rPh sb="182" eb="184">
      <t>コンゴ</t>
    </rPh>
    <rPh sb="185" eb="187">
      <t>ケイゾク</t>
    </rPh>
    <rPh sb="192" eb="194">
      <t>ヒツヨウ</t>
    </rPh>
    <rPh sb="242" eb="246">
      <t>ロウスイチョウサ</t>
    </rPh>
    <rPh sb="246" eb="247">
      <t>トウ</t>
    </rPh>
    <rPh sb="248" eb="250">
      <t>コンゴ</t>
    </rPh>
    <rPh sb="251" eb="253">
      <t>ケイゾク</t>
    </rPh>
    <rPh sb="257" eb="261">
      <t>ロウスイシュウゼン</t>
    </rPh>
    <rPh sb="266" eb="268">
      <t>コウシン</t>
    </rPh>
    <phoneticPr fontId="4"/>
  </si>
  <si>
    <t>　財政の状況と経常費用を勘案しながら、老朽化した電装各施設(設備)や水道管の更新を検討しなくてならないが、給水人口が減少し、財政上厳しくなっていく中で、優先順位を含め今後計画的な更新していくかが大きな課題である。
　</t>
    <rPh sb="83" eb="85">
      <t>コンゴ</t>
    </rPh>
    <rPh sb="85" eb="88">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</si>
</sst>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9-47F8-AAF1-2D247F2D38A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7059-47F8-AAF1-2D247F2D38A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97</c:v>
                </c:pt>
                <c:pt idx="1">
                  <c:v>91.94</c:v>
                </c:pt>
                <c:pt idx="2">
                  <c:v>83.41</c:v>
                </c:pt>
                <c:pt idx="3">
                  <c:v>81.2</c:v>
                </c:pt>
                <c:pt idx="4">
                  <c:v>76.23</c:v>
                </c:pt>
              </c:numCache>
            </c:numRef>
          </c:val>
          <c:extLst>
            <c:ext xmlns:c16="http://schemas.microsoft.com/office/drawing/2014/chart" uri="{C3380CC4-5D6E-409C-BE32-E72D297353CC}">
              <c16:uniqueId val="{00000000-AB1D-43C2-99BD-9D7D366ABE2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AB1D-43C2-99BD-9D7D366ABE2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37.96</c:v>
                </c:pt>
                <c:pt idx="1">
                  <c:v>38.72</c:v>
                </c:pt>
                <c:pt idx="2">
                  <c:v>41.91</c:v>
                </c:pt>
                <c:pt idx="3">
                  <c:v>42.72</c:v>
                </c:pt>
                <c:pt idx="4">
                  <c:v>45.31</c:v>
                </c:pt>
              </c:numCache>
            </c:numRef>
          </c:val>
          <c:extLst>
            <c:ext xmlns:c16="http://schemas.microsoft.com/office/drawing/2014/chart" uri="{C3380CC4-5D6E-409C-BE32-E72D297353CC}">
              <c16:uniqueId val="{00000000-E082-42D9-AD5B-4D69F720206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E082-42D9-AD5B-4D69F720206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73.94</c:v>
                </c:pt>
                <c:pt idx="1">
                  <c:v>73.489999999999995</c:v>
                </c:pt>
                <c:pt idx="2">
                  <c:v>70.56</c:v>
                </c:pt>
                <c:pt idx="3">
                  <c:v>73.88</c:v>
                </c:pt>
                <c:pt idx="4">
                  <c:v>68.959999999999994</c:v>
                </c:pt>
              </c:numCache>
            </c:numRef>
          </c:val>
          <c:extLst>
            <c:ext xmlns:c16="http://schemas.microsoft.com/office/drawing/2014/chart" uri="{C3380CC4-5D6E-409C-BE32-E72D297353CC}">
              <c16:uniqueId val="{00000000-284D-4DD7-95F7-A29650D8364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284D-4DD7-95F7-A29650D8364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BB-44F4-B725-B22E42523A3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BB-44F4-B725-B22E42523A3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1F-4352-BF14-92C6C1FE0F6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1F-4352-BF14-92C6C1FE0F6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E8-4C0A-B0F8-158216D3179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E8-4C0A-B0F8-158216D3179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1A-4F8E-94F7-FA4B6D52FA3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1A-4F8E-94F7-FA4B6D52FA3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1045.28</c:v>
                </c:pt>
                <c:pt idx="1">
                  <c:v>958.77</c:v>
                </c:pt>
                <c:pt idx="2">
                  <c:v>860.38</c:v>
                </c:pt>
                <c:pt idx="3">
                  <c:v>755.53</c:v>
                </c:pt>
                <c:pt idx="4">
                  <c:v>662.28</c:v>
                </c:pt>
              </c:numCache>
            </c:numRef>
          </c:val>
          <c:extLst>
            <c:ext xmlns:c16="http://schemas.microsoft.com/office/drawing/2014/chart" uri="{C3380CC4-5D6E-409C-BE32-E72D297353CC}">
              <c16:uniqueId val="{00000000-2C53-408A-AFAF-1D4C964B1AE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2C53-408A-AFAF-1D4C964B1AE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58.25</c:v>
                </c:pt>
                <c:pt idx="1">
                  <c:v>57.46</c:v>
                </c:pt>
                <c:pt idx="2">
                  <c:v>55.83</c:v>
                </c:pt>
                <c:pt idx="3">
                  <c:v>54.96</c:v>
                </c:pt>
                <c:pt idx="4">
                  <c:v>53.52</c:v>
                </c:pt>
              </c:numCache>
            </c:numRef>
          </c:val>
          <c:extLst>
            <c:ext xmlns:c16="http://schemas.microsoft.com/office/drawing/2014/chart" uri="{C3380CC4-5D6E-409C-BE32-E72D297353CC}">
              <c16:uniqueId val="{00000000-A50D-49CA-96AE-1C1BB2900B7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A50D-49CA-96AE-1C1BB2900B7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388.99</c:v>
                </c:pt>
                <c:pt idx="1">
                  <c:v>402.38</c:v>
                </c:pt>
                <c:pt idx="2">
                  <c:v>423.17</c:v>
                </c:pt>
                <c:pt idx="3">
                  <c:v>436.17</c:v>
                </c:pt>
                <c:pt idx="4">
                  <c:v>443.42</c:v>
                </c:pt>
              </c:numCache>
            </c:numRef>
          </c:val>
          <c:extLst>
            <c:ext xmlns:c16="http://schemas.microsoft.com/office/drawing/2014/chart" uri="{C3380CC4-5D6E-409C-BE32-E72D297353CC}">
              <c16:uniqueId val="{00000000-4325-4FE8-825C-6FAAAFE1E68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4325-4FE8-825C-6FAAAFE1E68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2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下郷町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5123</v>
      </c>
      <c r="AM8" s="37"/>
      <c r="AN8" s="37"/>
      <c r="AO8" s="37"/>
      <c r="AP8" s="37"/>
      <c r="AQ8" s="37"/>
      <c r="AR8" s="37"/>
      <c r="AS8" s="37"/>
      <c r="AT8" s="38">
        <f>データ!$S$6</f>
        <v>317.04000000000002</v>
      </c>
      <c r="AU8" s="38"/>
      <c r="AV8" s="38"/>
      <c r="AW8" s="38"/>
      <c r="AX8" s="38"/>
      <c r="AY8" s="38"/>
      <c r="AZ8" s="38"/>
      <c r="BA8" s="38"/>
      <c r="BB8" s="38">
        <f>データ!$T$6</f>
        <v>16.16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83.42</v>
      </c>
      <c r="Q10" s="38"/>
      <c r="R10" s="38"/>
      <c r="S10" s="38"/>
      <c r="T10" s="38"/>
      <c r="U10" s="38"/>
      <c r="V10" s="38"/>
      <c r="W10" s="37">
        <f>データ!$Q$6</f>
        <v>3980</v>
      </c>
      <c r="X10" s="37"/>
      <c r="Y10" s="37"/>
      <c r="Z10" s="37"/>
      <c r="AA10" s="37"/>
      <c r="AB10" s="37"/>
      <c r="AC10" s="37"/>
      <c r="AD10" s="2"/>
      <c r="AE10" s="2"/>
      <c r="AF10" s="2"/>
      <c r="AG10" s="2"/>
      <c r="AH10" s="2"/>
      <c r="AI10" s="2"/>
      <c r="AJ10" s="2"/>
      <c r="AK10" s="2"/>
      <c r="AL10" s="37">
        <f>データ!$U$6</f>
        <v>4230</v>
      </c>
      <c r="AM10" s="37"/>
      <c r="AN10" s="37"/>
      <c r="AO10" s="37"/>
      <c r="AP10" s="37"/>
      <c r="AQ10" s="37"/>
      <c r="AR10" s="37"/>
      <c r="AS10" s="37"/>
      <c r="AT10" s="38">
        <f>データ!$V$6</f>
        <v>317</v>
      </c>
      <c r="AU10" s="38"/>
      <c r="AV10" s="38"/>
      <c r="AW10" s="38"/>
      <c r="AX10" s="38"/>
      <c r="AY10" s="38"/>
      <c r="AZ10" s="38"/>
      <c r="BA10" s="38"/>
      <c r="BB10" s="38">
        <f>データ!$W$6</f>
        <v>13.34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sUp+SdmdCWzwLFgIh7CcJGFUfDkkKiHsljJ+MRAYZsJWLQUY+OkJaXe8NQZcnxap1hfF7+meYv93oneSip7jWg==" saltValue="REFMvriLMELSGrNPNdbj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73628</v>
      </c>
      <c r="D6" s="20">
        <f t="shared" si="3"/>
        <v>47</v>
      </c>
      <c r="E6" s="20">
        <f t="shared" si="3"/>
        <v>1</v>
      </c>
      <c r="F6" s="20">
        <f t="shared" si="3"/>
        <v>0</v>
      </c>
      <c r="G6" s="20">
        <f t="shared" si="3"/>
        <v>0</v>
      </c>
      <c r="H6" s="20" t="str">
        <f t="shared" si="3"/>
        <v>福島県　下郷町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83.42</v>
      </c>
      <c r="Q6" s="21">
        <f t="shared" si="3"/>
        <v>3980</v>
      </c>
      <c r="R6" s="21">
        <f t="shared" si="3"/>
        <v>5123</v>
      </c>
      <c r="S6" s="21">
        <f t="shared" si="3"/>
        <v>317.04000000000002</v>
      </c>
      <c r="T6" s="21">
        <f t="shared" si="3"/>
        <v>16.16</v>
      </c>
      <c r="U6" s="21">
        <f t="shared" si="3"/>
        <v>4230</v>
      </c>
      <c r="V6" s="21">
        <f t="shared" si="3"/>
        <v>317</v>
      </c>
      <c r="W6" s="21">
        <f t="shared" si="3"/>
        <v>13.34</v>
      </c>
      <c r="X6" s="22">
        <f>IF(X7="",NA(),X7)</f>
        <v>73.94</v>
      </c>
      <c r="Y6" s="22">
        <f t="shared" ref="Y6:AG6" si="4">IF(Y7="",NA(),Y7)</f>
        <v>73.489999999999995</v>
      </c>
      <c r="Z6" s="22">
        <f t="shared" si="4"/>
        <v>70.56</v>
      </c>
      <c r="AA6" s="22">
        <f t="shared" si="4"/>
        <v>73.88</v>
      </c>
      <c r="AB6" s="22">
        <f t="shared" si="4"/>
        <v>68.959999999999994</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1045.28</v>
      </c>
      <c r="BF6" s="22">
        <f t="shared" ref="BF6:BN6" si="7">IF(BF7="",NA(),BF7)</f>
        <v>958.77</v>
      </c>
      <c r="BG6" s="22">
        <f t="shared" si="7"/>
        <v>860.38</v>
      </c>
      <c r="BH6" s="22">
        <f t="shared" si="7"/>
        <v>755.53</v>
      </c>
      <c r="BI6" s="22">
        <f t="shared" si="7"/>
        <v>662.28</v>
      </c>
      <c r="BJ6" s="22">
        <f t="shared" si="7"/>
        <v>1007.7</v>
      </c>
      <c r="BK6" s="22">
        <f t="shared" si="7"/>
        <v>1018.52</v>
      </c>
      <c r="BL6" s="22">
        <f t="shared" si="7"/>
        <v>949.61</v>
      </c>
      <c r="BM6" s="22">
        <f t="shared" si="7"/>
        <v>918.84</v>
      </c>
      <c r="BN6" s="22">
        <f t="shared" si="7"/>
        <v>955.49</v>
      </c>
      <c r="BO6" s="21" t="str">
        <f>IF(BO7="","",IF(BO7="-","【-】","【"&amp;SUBSTITUTE(TEXT(BO7,"#,##0.00"),"-","△")&amp;"】"))</f>
        <v>【982.48】</v>
      </c>
      <c r="BP6" s="22">
        <f>IF(BP7="",NA(),BP7)</f>
        <v>58.25</v>
      </c>
      <c r="BQ6" s="22">
        <f t="shared" ref="BQ6:BY6" si="8">IF(BQ7="",NA(),BQ7)</f>
        <v>57.46</v>
      </c>
      <c r="BR6" s="22">
        <f t="shared" si="8"/>
        <v>55.83</v>
      </c>
      <c r="BS6" s="22">
        <f t="shared" si="8"/>
        <v>54.96</v>
      </c>
      <c r="BT6" s="22">
        <f t="shared" si="8"/>
        <v>53.52</v>
      </c>
      <c r="BU6" s="22">
        <f t="shared" si="8"/>
        <v>59.22</v>
      </c>
      <c r="BV6" s="22">
        <f t="shared" si="8"/>
        <v>58.79</v>
      </c>
      <c r="BW6" s="22">
        <f t="shared" si="8"/>
        <v>58.41</v>
      </c>
      <c r="BX6" s="22">
        <f t="shared" si="8"/>
        <v>58.27</v>
      </c>
      <c r="BY6" s="22">
        <f t="shared" si="8"/>
        <v>55.15</v>
      </c>
      <c r="BZ6" s="21" t="str">
        <f>IF(BZ7="","",IF(BZ7="-","【-】","【"&amp;SUBSTITUTE(TEXT(BZ7,"#,##0.00"),"-","△")&amp;"】"))</f>
        <v>【50.61】</v>
      </c>
      <c r="CA6" s="22">
        <f>IF(CA7="",NA(),CA7)</f>
        <v>388.99</v>
      </c>
      <c r="CB6" s="22">
        <f t="shared" ref="CB6:CJ6" si="9">IF(CB7="",NA(),CB7)</f>
        <v>402.38</v>
      </c>
      <c r="CC6" s="22">
        <f t="shared" si="9"/>
        <v>423.17</v>
      </c>
      <c r="CD6" s="22">
        <f t="shared" si="9"/>
        <v>436.17</v>
      </c>
      <c r="CE6" s="22">
        <f t="shared" si="9"/>
        <v>443.42</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97</v>
      </c>
      <c r="CM6" s="22">
        <f t="shared" ref="CM6:CU6" si="10">IF(CM7="",NA(),CM7)</f>
        <v>91.94</v>
      </c>
      <c r="CN6" s="22">
        <f t="shared" si="10"/>
        <v>83.41</v>
      </c>
      <c r="CO6" s="22">
        <f t="shared" si="10"/>
        <v>81.2</v>
      </c>
      <c r="CP6" s="22">
        <f t="shared" si="10"/>
        <v>76.23</v>
      </c>
      <c r="CQ6" s="22">
        <f t="shared" si="10"/>
        <v>56.76</v>
      </c>
      <c r="CR6" s="22">
        <f t="shared" si="10"/>
        <v>56.04</v>
      </c>
      <c r="CS6" s="22">
        <f t="shared" si="10"/>
        <v>58.52</v>
      </c>
      <c r="CT6" s="22">
        <f t="shared" si="10"/>
        <v>58.88</v>
      </c>
      <c r="CU6" s="22">
        <f t="shared" si="10"/>
        <v>58.16</v>
      </c>
      <c r="CV6" s="21" t="str">
        <f>IF(CV7="","",IF(CV7="-","【-】","【"&amp;SUBSTITUTE(TEXT(CV7,"#,##0.00"),"-","△")&amp;"】"))</f>
        <v>【56.15】</v>
      </c>
      <c r="CW6" s="22">
        <f>IF(CW7="",NA(),CW7)</f>
        <v>37.96</v>
      </c>
      <c r="CX6" s="22">
        <f t="shared" ref="CX6:DF6" si="11">IF(CX7="",NA(),CX7)</f>
        <v>38.72</v>
      </c>
      <c r="CY6" s="22">
        <f t="shared" si="11"/>
        <v>41.91</v>
      </c>
      <c r="CZ6" s="22">
        <f t="shared" si="11"/>
        <v>42.72</v>
      </c>
      <c r="DA6" s="22">
        <f t="shared" si="11"/>
        <v>45.31</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73628</v>
      </c>
      <c r="D7" s="24">
        <v>47</v>
      </c>
      <c r="E7" s="24">
        <v>1</v>
      </c>
      <c r="F7" s="24">
        <v>0</v>
      </c>
      <c r="G7" s="24">
        <v>0</v>
      </c>
      <c r="H7" s="24" t="s">
        <v>96</v>
      </c>
      <c r="I7" s="24" t="s">
        <v>97</v>
      </c>
      <c r="J7" s="24" t="s">
        <v>98</v>
      </c>
      <c r="K7" s="24" t="s">
        <v>99</v>
      </c>
      <c r="L7" s="24" t="s">
        <v>100</v>
      </c>
      <c r="M7" s="24" t="s">
        <v>101</v>
      </c>
      <c r="N7" s="25" t="s">
        <v>102</v>
      </c>
      <c r="O7" s="25" t="s">
        <v>103</v>
      </c>
      <c r="P7" s="25">
        <v>83.42</v>
      </c>
      <c r="Q7" s="25">
        <v>3980</v>
      </c>
      <c r="R7" s="25">
        <v>5123</v>
      </c>
      <c r="S7" s="25">
        <v>317.04000000000002</v>
      </c>
      <c r="T7" s="25">
        <v>16.16</v>
      </c>
      <c r="U7" s="25">
        <v>4230</v>
      </c>
      <c r="V7" s="25">
        <v>317</v>
      </c>
      <c r="W7" s="25">
        <v>13.34</v>
      </c>
      <c r="X7" s="25">
        <v>73.94</v>
      </c>
      <c r="Y7" s="25">
        <v>73.489999999999995</v>
      </c>
      <c r="Z7" s="25">
        <v>70.56</v>
      </c>
      <c r="AA7" s="25">
        <v>73.88</v>
      </c>
      <c r="AB7" s="25">
        <v>68.959999999999994</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1045.28</v>
      </c>
      <c r="BF7" s="25">
        <v>958.77</v>
      </c>
      <c r="BG7" s="25">
        <v>860.38</v>
      </c>
      <c r="BH7" s="25">
        <v>755.53</v>
      </c>
      <c r="BI7" s="25">
        <v>662.28</v>
      </c>
      <c r="BJ7" s="25">
        <v>1007.7</v>
      </c>
      <c r="BK7" s="25">
        <v>1018.52</v>
      </c>
      <c r="BL7" s="25">
        <v>949.61</v>
      </c>
      <c r="BM7" s="25">
        <v>918.84</v>
      </c>
      <c r="BN7" s="25">
        <v>955.49</v>
      </c>
      <c r="BO7" s="25">
        <v>982.48</v>
      </c>
      <c r="BP7" s="25">
        <v>58.25</v>
      </c>
      <c r="BQ7" s="25">
        <v>57.46</v>
      </c>
      <c r="BR7" s="25">
        <v>55.83</v>
      </c>
      <c r="BS7" s="25">
        <v>54.96</v>
      </c>
      <c r="BT7" s="25">
        <v>53.52</v>
      </c>
      <c r="BU7" s="25">
        <v>59.22</v>
      </c>
      <c r="BV7" s="25">
        <v>58.79</v>
      </c>
      <c r="BW7" s="25">
        <v>58.41</v>
      </c>
      <c r="BX7" s="25">
        <v>58.27</v>
      </c>
      <c r="BY7" s="25">
        <v>55.15</v>
      </c>
      <c r="BZ7" s="25">
        <v>50.61</v>
      </c>
      <c r="CA7" s="25">
        <v>388.99</v>
      </c>
      <c r="CB7" s="25">
        <v>402.38</v>
      </c>
      <c r="CC7" s="25">
        <v>423.17</v>
      </c>
      <c r="CD7" s="25">
        <v>436.17</v>
      </c>
      <c r="CE7" s="25">
        <v>443.42</v>
      </c>
      <c r="CF7" s="25">
        <v>292.89999999999998</v>
      </c>
      <c r="CG7" s="25">
        <v>298.25</v>
      </c>
      <c r="CH7" s="25">
        <v>303.27999999999997</v>
      </c>
      <c r="CI7" s="25">
        <v>303.81</v>
      </c>
      <c r="CJ7" s="25">
        <v>310.26</v>
      </c>
      <c r="CK7" s="25">
        <v>320.83</v>
      </c>
      <c r="CL7" s="25">
        <v>97</v>
      </c>
      <c r="CM7" s="25">
        <v>91.94</v>
      </c>
      <c r="CN7" s="25">
        <v>83.41</v>
      </c>
      <c r="CO7" s="25">
        <v>81.2</v>
      </c>
      <c r="CP7" s="25">
        <v>76.23</v>
      </c>
      <c r="CQ7" s="25">
        <v>56.76</v>
      </c>
      <c r="CR7" s="25">
        <v>56.04</v>
      </c>
      <c r="CS7" s="25">
        <v>58.52</v>
      </c>
      <c r="CT7" s="25">
        <v>58.88</v>
      </c>
      <c r="CU7" s="25">
        <v>58.16</v>
      </c>
      <c r="CV7" s="25">
        <v>56.15</v>
      </c>
      <c r="CW7" s="25">
        <v>37.96</v>
      </c>
      <c r="CX7" s="25">
        <v>38.72</v>
      </c>
      <c r="CY7" s="25">
        <v>41.91</v>
      </c>
      <c r="CZ7" s="25">
        <v>42.72</v>
      </c>
      <c r="DA7" s="25">
        <v>45.31</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星敦史</cp:lastModifiedBy>
  <dcterms:created xsi:type="dcterms:W3CDTF">2023-12-05T01:05:01Z</dcterms:created>
  <dcterms:modified xsi:type="dcterms:W3CDTF">2024-01-31T07:39:49Z</dcterms:modified>
  <cp:category/>
</cp:coreProperties>
</file>