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10.152.96.40\FileA\建設部\上下水道課\11_業務係\01_上水道業務\01_総務関係\01_県関係通知照会\02_照会回答\03_市町村財政課\02_経営比較分析\R05（R4年度分）\【経営比較分析表】2022_072141_46_010\【経営比較分析表】2022_072141_46_010\"/>
    </mc:Choice>
  </mc:AlternateContent>
  <xr:revisionPtr revIDLastSave="0" documentId="13_ncr:1_{044682E0-7859-44B8-B30A-E51E01AC31AB}" xr6:coauthVersionLast="36" xr6:coauthVersionMax="36" xr10:uidLastSave="{00000000-0000-0000-0000-000000000000}"/>
  <workbookProtection workbookAlgorithmName="SHA-512" workbookHashValue="NdE0n6lCga34TonIia62MiTc+d4c2KW4/VuFcXpshICEIgGe6fWZ9VISS9QY1lbWWm1E9/7zmp6bVSD0ipet2w==" workbookSaltValue="E+U+SIHIyuv6i4YhmsnfeA==" workbookSpinCount="100000" lockStructure="1"/>
  <bookViews>
    <workbookView xWindow="0" yWindow="0" windowWidth="15120" windowHeight="1138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AT8" i="4" s="1"/>
  <c r="R6" i="5"/>
  <c r="Q6" i="5"/>
  <c r="W10" i="4" s="1"/>
  <c r="P6" i="5"/>
  <c r="P10" i="4" s="1"/>
  <c r="O6" i="5"/>
  <c r="I10" i="4" s="1"/>
  <c r="N6" i="5"/>
  <c r="M6" i="5"/>
  <c r="AD8" i="4" s="1"/>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B10" i="4"/>
  <c r="BB8" i="4"/>
  <c r="AL8" i="4"/>
  <c r="W8" i="4"/>
  <c r="I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<sst xmlns="http://schemas.openxmlformats.org/spreadsheetml/2006/main" count="228" uniqueCount="113">
  <si>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</si>
  <si>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</si>
  <si>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</si>
  <si>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</si>
  <si>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</si>
  <si>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</si>
  <si>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</si>
  <si>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</si>
  <si>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</si>
  <si>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</si>
  <si>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</si>
  <si>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</si>
  <si>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</si>
  <si>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</si>
  <si>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</si>
  <si>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</si>
  <si>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</si>
  <si>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</si>
  <si>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</si>
  <si>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</si>
  <si>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</si>
  <si>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</si>
  <si>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</si>
  <si>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</si>
  <si>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</si>
  <si>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</si>
  <si>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</si>
  <si>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</si>
  <si>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</si>
  <si>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</si>
  <si>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</si>
  <si>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</si>
  <si>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</si>
  <si>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</si>
  <si>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</si>
  <si>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</si>
  <si>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</si>
  <si>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</si>
  <si>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</si>
  <si>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</si>
  <si>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</si>
  <si>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</si>
  <si>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</si>
  <si>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</si>
  <si>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</si>
  <si>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</si>
  <si>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</si>
  <si>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</si>
  <si>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</si>
  <si>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</si>
  <si>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</si>
  <si>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</si>
  <si>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</si>
  <si>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</si>
  <si>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</si>
  <si>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</si>
  <si>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</si>
  <si>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</si>
  <si>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</si>
  <si>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</si>
  <si>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</si>
  <si>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</si>
  <si>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</si>
  <si>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</si>
  <si>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</si>
  <si>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</si>
  <si>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</si>
  <si>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</si>
  <si>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</si>
  <si>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</si>
  <si>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</si>
  <si>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</si>
  <si>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</si>
  <si>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</si>
  <si>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</si>
  <si>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</si>
  <si>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</si>
  <si>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</si>
  <si>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</si>
  <si>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</si>
  <si>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</si>
  <si>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</si>
  <si>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</si>
  <si>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</si>
  <si>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</si>
  <si>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</si>
  <si>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</si>
  <si>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</si>
  <si>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</si>
  <si>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</si>
  <si>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</si>
  <si>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</si>
  <si>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</si>
  <si>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本宮市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</si>
  <si>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</si>
  <si>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</si>
  <si>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</si>
  <si>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</si>
  <si>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</si>
  <si>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</si>
  <si>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</si>
  <si>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</si>
  <si>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</si>
  <si>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</si>
  <si>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</si>
  <si>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</si>
  <si>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</si>
  <si>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</si>
  <si>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</si>
  <si>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</si>
  <si>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※R04数値の訂正
②管路経年化率　7.90
③管路更新率　　0.18
管路経年劣化率については、類似団体・全国平均よりも低い数値となっているが、将来の更新需要に備え、現在の経営状況を維持しつつ、引き続き計画的な施設更新を行っていく必要がある。</t>
    <rPh sb="4" eb="6">
      <t>スウチ</t>
    </rPh>
    <rPh sb="7" eb="9">
      <t>テイセイ</t>
    </rPh>
    <rPh sb="11" eb="17">
      <t>カンロケイネンカリツ</t>
    </rPh>
    <rPh sb="24" eb="29">
      <t>カンロコウシンリツ</t>
    </rPh>
    <rPh sb="37" eb="39">
      <t>カンロ</t>
    </rPh>
    <rPh sb="39" eb="41">
      <t>ケイネン</t>
    </rPh>
    <rPh sb="41" eb="44">
      <t>レッカリツ</t>
    </rPh>
    <rPh sb="50" eb="54">
      <t>ルイジダンタイ</t>
    </rPh>
    <rPh sb="55" eb="59">
      <t>ゼンコクヘイキン</t>
    </rPh>
    <rPh sb="62" eb="63">
      <t>ヒク</t>
    </rPh>
    <rPh sb="64" eb="66">
      <t>スウチ</t>
    </rPh>
    <phoneticPr fontId="4"/>
  </si>
  <si>
    <t>　経常収支比率は昨年に引き続き100%以上を維持している状況であるが、給水収益の減収、電気料の価格高騰等によって生じた損失を一般会計からの繰入金により補填した。料金回収率についても、この影響を受け前年度より7.61ポイント減少する結果となった。
　企業債残高対給水収益比率については、例年同様に類似団体の平均値と比較して低い状態であるが、今後、施設や管路の老朽化による更新時期が控えているため借入額の増加が見込まれる。
　施設利用率は全国平均とほぼ同値であるが、今後の人口減少等を踏まえ、効率的な施設運用の検討を進める必要がある。
　有収率は前年度より3.19ポイント上昇しており、漏水の早期発見と適切な対処ができていると判断できる。
　</t>
    <rPh sb="1" eb="7">
      <t>ケイジョウシュウシヒリツ</t>
    </rPh>
    <rPh sb="8" eb="10">
      <t>サクネン</t>
    </rPh>
    <rPh sb="11" eb="12">
      <t>ヒ</t>
    </rPh>
    <rPh sb="13" eb="14">
      <t>ツヅ</t>
    </rPh>
    <rPh sb="19" eb="21">
      <t>イジョウ</t>
    </rPh>
    <rPh sb="22" eb="24">
      <t>イジ</t>
    </rPh>
    <rPh sb="28" eb="30">
      <t>ジョウキョウ</t>
    </rPh>
    <rPh sb="35" eb="39">
      <t>キュウスイシュウエキ</t>
    </rPh>
    <rPh sb="40" eb="42">
      <t>ゲンシュウ</t>
    </rPh>
    <rPh sb="45" eb="46">
      <t>リョウ</t>
    </rPh>
    <rPh sb="51" eb="52">
      <t>ナド</t>
    </rPh>
    <rPh sb="56" eb="57">
      <t>ショウ</t>
    </rPh>
    <rPh sb="59" eb="61">
      <t>ソンシツ</t>
    </rPh>
    <rPh sb="62" eb="66">
      <t>イッパンカイケイ</t>
    </rPh>
    <rPh sb="69" eb="72">
      <t>クリイレキン</t>
    </rPh>
    <rPh sb="75" eb="77">
      <t>ホテン</t>
    </rPh>
    <rPh sb="80" eb="85">
      <t>リョウキンカイシュウリツ</t>
    </rPh>
    <rPh sb="93" eb="95">
      <t>エイキョウ</t>
    </rPh>
    <rPh sb="96" eb="97">
      <t>ウ</t>
    </rPh>
    <rPh sb="98" eb="100">
      <t>ゼンネン</t>
    </rPh>
    <rPh sb="100" eb="101">
      <t>ド</t>
    </rPh>
    <rPh sb="111" eb="113">
      <t>ゲンショウ</t>
    </rPh>
    <rPh sb="115" eb="117">
      <t>ケッカ</t>
    </rPh>
    <rPh sb="124" eb="127">
      <t>キギョウサイ</t>
    </rPh>
    <rPh sb="127" eb="129">
      <t>ザンダカ</t>
    </rPh>
    <rPh sb="129" eb="130">
      <t>タイ</t>
    </rPh>
    <rPh sb="130" eb="136">
      <t>キュウスイシュウエキヒリツ</t>
    </rPh>
    <rPh sb="142" eb="146">
      <t>レイネンドウヨウ</t>
    </rPh>
    <rPh sb="147" eb="151">
      <t>ルイジダンタイ</t>
    </rPh>
    <rPh sb="152" eb="155">
      <t>ヘイキンチ</t>
    </rPh>
    <rPh sb="156" eb="158">
      <t>ヒカク</t>
    </rPh>
    <rPh sb="160" eb="161">
      <t>ヒク</t>
    </rPh>
    <rPh sb="162" eb="164">
      <t>ジョウタイ</t>
    </rPh>
    <rPh sb="169" eb="171">
      <t>コンゴ</t>
    </rPh>
    <rPh sb="172" eb="174">
      <t>シセツ</t>
    </rPh>
    <rPh sb="175" eb="177">
      <t>カンロ</t>
    </rPh>
    <rPh sb="178" eb="181">
      <t>ロウキュウカ</t>
    </rPh>
    <rPh sb="184" eb="186">
      <t>コウシン</t>
    </rPh>
    <rPh sb="186" eb="188">
      <t>ジキ</t>
    </rPh>
    <rPh sb="189" eb="190">
      <t>ヒカ</t>
    </rPh>
    <rPh sb="196" eb="199">
      <t>カリイレガク</t>
    </rPh>
    <rPh sb="200" eb="202">
      <t>ゾウカ</t>
    </rPh>
    <rPh sb="203" eb="205">
      <t>ミコ</t>
    </rPh>
    <rPh sb="211" eb="216">
      <t>シセツリヨウリツ</t>
    </rPh>
    <rPh sb="217" eb="221">
      <t>ゼンコクヘイキン</t>
    </rPh>
    <rPh sb="224" eb="226">
      <t>ドウチ</t>
    </rPh>
    <rPh sb="231" eb="233">
      <t>コンゴ</t>
    </rPh>
    <rPh sb="235" eb="236">
      <t>クチ</t>
    </rPh>
    <rPh sb="236" eb="238">
      <t>ゲンショウ</t>
    </rPh>
    <rPh sb="238" eb="239">
      <t>トウ</t>
    </rPh>
    <rPh sb="240" eb="241">
      <t>フ</t>
    </rPh>
    <rPh sb="244" eb="247">
      <t>コウリツテキ</t>
    </rPh>
    <rPh sb="253" eb="255">
      <t>ケントウ</t>
    </rPh>
    <rPh sb="256" eb="257">
      <t>スス</t>
    </rPh>
    <rPh sb="259" eb="261">
      <t>ヒツヨウ</t>
    </rPh>
    <rPh sb="267" eb="270">
      <t>ユウシュウリツ</t>
    </rPh>
    <rPh sb="271" eb="274">
      <t>ゼンネンド</t>
    </rPh>
    <rPh sb="284" eb="286">
      <t>ジョウショウ</t>
    </rPh>
    <rPh sb="291" eb="293">
      <t>ロウスイ</t>
    </rPh>
    <rPh sb="294" eb="298">
      <t>ソウキハッケン</t>
    </rPh>
    <rPh sb="302" eb="304">
      <t>タイショ</t>
    </rPh>
    <phoneticPr fontId="4"/>
  </si>
  <si>
    <t>　今後も人口減少等による給水収益の減少、人件費や物価の高騰による施設維持にかかる費用の増大などが予測されることから、適切な将来にわたる持続的な安定経営を目指し、適切な料金水準や料金体系の検討を行って行く必要がある。</t>
    <rPh sb="48" eb="50">
      <t>ヨソク</t>
    </rPh>
    <rPh sb="58" eb="60">
      <t>テキセツ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</si>
</sst>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0.22</c:v>
                </c:pt>
                <c:pt idx="1">
                  <c:v>0.26</c:v>
                </c:pt>
                <c:pt idx="2">
                  <c:v>0.3</c:v>
                </c:pt>
                <c:pt idx="3">
                  <c:v>0.19</c:v>
                </c:pt>
                <c:pt idx="4" formatCode="#,##0.00;&quot;△&quot;#,##0.00">
                  <c:v>0</c:v>
                </c:pt>
              </c:numCache>
            </c:numRef>
          </c:val>
          <c:extLst>
            <c:ext xmlns:c16="http://schemas.microsoft.com/office/drawing/2014/chart" uri="{C3380CC4-5D6E-409C-BE32-E72D297353CC}">
              <c16:uniqueId val="{00000000-3313-4503-AA4A-0A9F94D2018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3313-4503-AA4A-0A9F94D2018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57.71</c:v>
                </c:pt>
                <c:pt idx="1">
                  <c:v>57.07</c:v>
                </c:pt>
                <c:pt idx="2">
                  <c:v>54.57</c:v>
                </c:pt>
                <c:pt idx="3">
                  <c:v>56.85</c:v>
                </c:pt>
                <c:pt idx="4">
                  <c:v>55.05</c:v>
                </c:pt>
              </c:numCache>
            </c:numRef>
          </c:val>
          <c:extLst>
            <c:ext xmlns:c16="http://schemas.microsoft.com/office/drawing/2014/chart" uri="{C3380CC4-5D6E-409C-BE32-E72D297353CC}">
              <c16:uniqueId val="{00000000-F22C-4FD0-AE4A-09057D630A9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F22C-4FD0-AE4A-09057D630A9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91.51</c:v>
                </c:pt>
                <c:pt idx="1">
                  <c:v>91.81</c:v>
                </c:pt>
                <c:pt idx="2">
                  <c:v>90.44</c:v>
                </c:pt>
                <c:pt idx="3">
                  <c:v>88.14</c:v>
                </c:pt>
                <c:pt idx="4">
                  <c:v>91.33</c:v>
                </c:pt>
              </c:numCache>
            </c:numRef>
          </c:val>
          <c:extLst>
            <c:ext xmlns:c16="http://schemas.microsoft.com/office/drawing/2014/chart" uri="{C3380CC4-5D6E-409C-BE32-E72D297353CC}">
              <c16:uniqueId val="{00000000-E83B-4264-BC15-90F91A3D141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E83B-4264-BC15-90F91A3D141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110.08</c:v>
                </c:pt>
                <c:pt idx="1">
                  <c:v>99.33</c:v>
                </c:pt>
                <c:pt idx="2">
                  <c:v>95.13</c:v>
                </c:pt>
                <c:pt idx="3">
                  <c:v>107.61</c:v>
                </c:pt>
                <c:pt idx="4">
                  <c:v>101.37</c:v>
                </c:pt>
              </c:numCache>
            </c:numRef>
          </c:val>
          <c:extLst>
            <c:ext xmlns:c16="http://schemas.microsoft.com/office/drawing/2014/chart" uri="{C3380CC4-5D6E-409C-BE32-E72D297353CC}">
              <c16:uniqueId val="{00000000-739E-4FF3-B2BC-F6CCD18E911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739E-4FF3-B2BC-F6CCD18E911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51.46</c:v>
                </c:pt>
                <c:pt idx="1">
                  <c:v>52.49</c:v>
                </c:pt>
                <c:pt idx="2">
                  <c:v>53.94</c:v>
                </c:pt>
                <c:pt idx="3">
                  <c:v>55.63</c:v>
                </c:pt>
                <c:pt idx="4">
                  <c:v>56.53</c:v>
                </c:pt>
              </c:numCache>
            </c:numRef>
          </c:val>
          <c:extLst>
            <c:ext xmlns:c16="http://schemas.microsoft.com/office/drawing/2014/chart" uri="{C3380CC4-5D6E-409C-BE32-E72D297353CC}">
              <c16:uniqueId val="{00000000-B6D2-4FF5-A9E8-4F199EF42C8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B6D2-4FF5-A9E8-4F199EF42C8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2.41</c:v>
                </c:pt>
                <c:pt idx="1">
                  <c:v>3.73</c:v>
                </c:pt>
                <c:pt idx="2">
                  <c:v>4.74</c:v>
                </c:pt>
                <c:pt idx="3">
                  <c:v>5.21</c:v>
                </c:pt>
                <c:pt idx="4" formatCode="#,##0.00;&quot;△&quot;#,##0.00">
                  <c:v>0</c:v>
                </c:pt>
              </c:numCache>
            </c:numRef>
          </c:val>
          <c:extLst>
            <c:ext xmlns:c16="http://schemas.microsoft.com/office/drawing/2014/chart" uri="{C3380CC4-5D6E-409C-BE32-E72D297353CC}">
              <c16:uniqueId val="{00000000-7E26-46D4-B117-49A0EE7A2A1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7E26-46D4-B117-49A0EE7A2A1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formatCode="#,##0.00;&quot;△&quot;#,##0.00;&quot;-&quot;">
                  <c:v>4.0599999999999996</c:v>
                </c:pt>
                <c:pt idx="3">
                  <c:v>0</c:v>
                </c:pt>
                <c:pt idx="4">
                  <c:v>0</c:v>
                </c:pt>
              </c:numCache>
            </c:numRef>
          </c:val>
          <c:extLst>
            <c:ext xmlns:c16="http://schemas.microsoft.com/office/drawing/2014/chart" uri="{C3380CC4-5D6E-409C-BE32-E72D297353CC}">
              <c16:uniqueId val="{00000000-D4A7-483F-84E3-AD9D26B6541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D4A7-483F-84E3-AD9D26B6541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209.12</c:v>
                </c:pt>
                <c:pt idx="1">
                  <c:v>234.69</c:v>
                </c:pt>
                <c:pt idx="2">
                  <c:v>299.08999999999997</c:v>
                </c:pt>
                <c:pt idx="3">
                  <c:v>189.33</c:v>
                </c:pt>
                <c:pt idx="4">
                  <c:v>231.87</c:v>
                </c:pt>
              </c:numCache>
            </c:numRef>
          </c:val>
          <c:extLst>
            <c:ext xmlns:c16="http://schemas.microsoft.com/office/drawing/2014/chart" uri="{C3380CC4-5D6E-409C-BE32-E72D297353CC}">
              <c16:uniqueId val="{00000000-8DF7-4DEF-914C-91DAF0BEE01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8DF7-4DEF-914C-91DAF0BEE01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340.65</c:v>
                </c:pt>
                <c:pt idx="1">
                  <c:v>314.63</c:v>
                </c:pt>
                <c:pt idx="2">
                  <c:v>341.94</c:v>
                </c:pt>
                <c:pt idx="3">
                  <c:v>313.16000000000003</c:v>
                </c:pt>
                <c:pt idx="4">
                  <c:v>310.97000000000003</c:v>
                </c:pt>
              </c:numCache>
            </c:numRef>
          </c:val>
          <c:extLst>
            <c:ext xmlns:c16="http://schemas.microsoft.com/office/drawing/2014/chart" uri="{C3380CC4-5D6E-409C-BE32-E72D297353CC}">
              <c16:uniqueId val="{00000000-1A02-4E14-8DD4-0ACDD8C9199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1A02-4E14-8DD4-0ACDD8C9199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103.96</c:v>
                </c:pt>
                <c:pt idx="1">
                  <c:v>93.29</c:v>
                </c:pt>
                <c:pt idx="2">
                  <c:v>89.12</c:v>
                </c:pt>
                <c:pt idx="3">
                  <c:v>96.97</c:v>
                </c:pt>
                <c:pt idx="4">
                  <c:v>89.36</c:v>
                </c:pt>
              </c:numCache>
            </c:numRef>
          </c:val>
          <c:extLst>
            <c:ext xmlns:c16="http://schemas.microsoft.com/office/drawing/2014/chart" uri="{C3380CC4-5D6E-409C-BE32-E72D297353CC}">
              <c16:uniqueId val="{00000000-288E-4A9F-87EB-802039E100C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288E-4A9F-87EB-802039E100C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148.04</c:v>
                </c:pt>
                <c:pt idx="1">
                  <c:v>165.81</c:v>
                </c:pt>
                <c:pt idx="2">
                  <c:v>173.6</c:v>
                </c:pt>
                <c:pt idx="3">
                  <c:v>159.57</c:v>
                </c:pt>
                <c:pt idx="4">
                  <c:v>173.69</c:v>
                </c:pt>
              </c:numCache>
            </c:numRef>
          </c:val>
          <c:extLst>
            <c:ext xmlns:c16="http://schemas.microsoft.com/office/drawing/2014/chart" uri="{C3380CC4-5D6E-409C-BE32-E72D297353CC}">
              <c16:uniqueId val="{00000000-04BC-4A9D-B877-7C7E0AC8035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04BC-4A9D-B877-7C7E0AC8035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40"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本宮市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29958</v>
      </c>
      <c r="AM8" s="66"/>
      <c r="AN8" s="66"/>
      <c r="AO8" s="66"/>
      <c r="AP8" s="66"/>
      <c r="AQ8" s="66"/>
      <c r="AR8" s="66"/>
      <c r="AS8" s="66"/>
      <c r="AT8" s="37">
        <f>データ!$S$6</f>
        <v>88.02</v>
      </c>
      <c r="AU8" s="38"/>
      <c r="AV8" s="38"/>
      <c r="AW8" s="38"/>
      <c r="AX8" s="38"/>
      <c r="AY8" s="38"/>
      <c r="AZ8" s="38"/>
      <c r="BA8" s="38"/>
      <c r="BB8" s="55">
        <f>データ!$T$6</f>
        <v>340.35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77.37</v>
      </c>
      <c r="J10" s="38"/>
      <c r="K10" s="38"/>
      <c r="L10" s="38"/>
      <c r="M10" s="38"/>
      <c r="N10" s="38"/>
      <c r="O10" s="65"/>
      <c r="P10" s="55">
        <f>データ!$P$6</f>
        <v>97.71</v>
      </c>
      <c r="Q10" s="55"/>
      <c r="R10" s="55"/>
      <c r="S10" s="55"/>
      <c r="T10" s="55"/>
      <c r="U10" s="55"/>
      <c r="V10" s="55"/>
      <c r="W10" s="66">
        <f>データ!$Q$6</f>
        <v>2640</v>
      </c>
      <c r="X10" s="66"/>
      <c r="Y10" s="66"/>
      <c r="Z10" s="66"/>
      <c r="AA10" s="66"/>
      <c r="AB10" s="66"/>
      <c r="AC10" s="66"/>
      <c r="AD10" s="2"/>
      <c r="AE10" s="2"/>
      <c r="AF10" s="2"/>
      <c r="AG10" s="2"/>
      <c r="AH10" s="2"/>
      <c r="AI10" s="2"/>
      <c r="AJ10" s="2"/>
      <c r="AK10" s="2"/>
      <c r="AL10" s="66">
        <f>データ!$U$6</f>
        <v>29236</v>
      </c>
      <c r="AM10" s="66"/>
      <c r="AN10" s="66"/>
      <c r="AO10" s="66"/>
      <c r="AP10" s="66"/>
      <c r="AQ10" s="66"/>
      <c r="AR10" s="66"/>
      <c r="AS10" s="66"/>
      <c r="AT10" s="37">
        <f>データ!$V$6</f>
        <v>76.7</v>
      </c>
      <c r="AU10" s="38"/>
      <c r="AV10" s="38"/>
      <c r="AW10" s="38"/>
      <c r="AX10" s="38"/>
      <c r="AY10" s="38"/>
      <c r="AZ10" s="38"/>
      <c r="BA10" s="38"/>
      <c r="BB10" s="55">
        <f>データ!$W$6</f>
        <v>381.17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wyBtGcKTfvkftPWiKfcyCi7SPSgsb6d5jjSgDWAiRFpV7JebuAtylwx6sICH6yIdPbFdyZs/mQhr8iAWYnGzKg==" saltValue="8xOEbNDDC3DnIHhwbhbGP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72141</v>
      </c>
      <c r="D6" s="20">
        <f t="shared" si="3"/>
        <v>46</v>
      </c>
      <c r="E6" s="20">
        <f t="shared" si="3"/>
        <v>1</v>
      </c>
      <c r="F6" s="20">
        <f t="shared" si="3"/>
        <v>0</v>
      </c>
      <c r="G6" s="20">
        <f t="shared" si="3"/>
        <v>1</v>
      </c>
      <c r="H6" s="20" t="str">
        <f t="shared" si="3"/>
        <v>福島県　本宮市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77.37</v>
      </c>
      <c r="P6" s="21">
        <f t="shared" si="3"/>
        <v>97.71</v>
      </c>
      <c r="Q6" s="21">
        <f t="shared" si="3"/>
        <v>2640</v>
      </c>
      <c r="R6" s="21">
        <f t="shared" si="3"/>
        <v>29958</v>
      </c>
      <c r="S6" s="21">
        <f t="shared" si="3"/>
        <v>88.02</v>
      </c>
      <c r="T6" s="21">
        <f t="shared" si="3"/>
        <v>340.35</v>
      </c>
      <c r="U6" s="21">
        <f t="shared" si="3"/>
        <v>29236</v>
      </c>
      <c r="V6" s="21">
        <f t="shared" si="3"/>
        <v>76.7</v>
      </c>
      <c r="W6" s="21">
        <f t="shared" si="3"/>
        <v>381.17</v>
      </c>
      <c r="X6" s="22">
        <f>IF(X7="",NA(),X7)</f>
        <v>110.08</v>
      </c>
      <c r="Y6" s="22">
        <f t="shared" ref="Y6:AG6" si="4">IF(Y7="",NA(),Y7)</f>
        <v>99.33</v>
      </c>
      <c r="Z6" s="22">
        <f t="shared" si="4"/>
        <v>95.13</v>
      </c>
      <c r="AA6" s="22">
        <f t="shared" si="4"/>
        <v>107.61</v>
      </c>
      <c r="AB6" s="22">
        <f t="shared" si="4"/>
        <v>101.37</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2">
        <f t="shared" si="5"/>
        <v>4.0599999999999996</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209.12</v>
      </c>
      <c r="AU6" s="22">
        <f t="shared" ref="AU6:BC6" si="6">IF(AU7="",NA(),AU7)</f>
        <v>234.69</v>
      </c>
      <c r="AV6" s="22">
        <f t="shared" si="6"/>
        <v>299.08999999999997</v>
      </c>
      <c r="AW6" s="22">
        <f t="shared" si="6"/>
        <v>189.33</v>
      </c>
      <c r="AX6" s="22">
        <f t="shared" si="6"/>
        <v>231.87</v>
      </c>
      <c r="AY6" s="22">
        <f t="shared" si="6"/>
        <v>369.69</v>
      </c>
      <c r="AZ6" s="22">
        <f t="shared" si="6"/>
        <v>379.08</v>
      </c>
      <c r="BA6" s="22">
        <f t="shared" si="6"/>
        <v>367.55</v>
      </c>
      <c r="BB6" s="22">
        <f t="shared" si="6"/>
        <v>378.56</v>
      </c>
      <c r="BC6" s="22">
        <f t="shared" si="6"/>
        <v>364.46</v>
      </c>
      <c r="BD6" s="21" t="str">
        <f>IF(BD7="","",IF(BD7="-","【-】","【"&amp;SUBSTITUTE(TEXT(BD7,"#,##0.00"),"-","△")&amp;"】"))</f>
        <v>【252.29】</v>
      </c>
      <c r="BE6" s="22">
        <f>IF(BE7="",NA(),BE7)</f>
        <v>340.65</v>
      </c>
      <c r="BF6" s="22">
        <f t="shared" ref="BF6:BN6" si="7">IF(BF7="",NA(),BF7)</f>
        <v>314.63</v>
      </c>
      <c r="BG6" s="22">
        <f t="shared" si="7"/>
        <v>341.94</v>
      </c>
      <c r="BH6" s="22">
        <f t="shared" si="7"/>
        <v>313.16000000000003</v>
      </c>
      <c r="BI6" s="22">
        <f t="shared" si="7"/>
        <v>310.97000000000003</v>
      </c>
      <c r="BJ6" s="22">
        <f t="shared" si="7"/>
        <v>402.99</v>
      </c>
      <c r="BK6" s="22">
        <f t="shared" si="7"/>
        <v>398.98</v>
      </c>
      <c r="BL6" s="22">
        <f t="shared" si="7"/>
        <v>418.68</v>
      </c>
      <c r="BM6" s="22">
        <f t="shared" si="7"/>
        <v>395.68</v>
      </c>
      <c r="BN6" s="22">
        <f t="shared" si="7"/>
        <v>403.72</v>
      </c>
      <c r="BO6" s="21" t="str">
        <f>IF(BO7="","",IF(BO7="-","【-】","【"&amp;SUBSTITUTE(TEXT(BO7,"#,##0.00"),"-","△")&amp;"】"))</f>
        <v>【268.07】</v>
      </c>
      <c r="BP6" s="22">
        <f>IF(BP7="",NA(),BP7)</f>
        <v>103.96</v>
      </c>
      <c r="BQ6" s="22">
        <f t="shared" ref="BQ6:BY6" si="8">IF(BQ7="",NA(),BQ7)</f>
        <v>93.29</v>
      </c>
      <c r="BR6" s="22">
        <f t="shared" si="8"/>
        <v>89.12</v>
      </c>
      <c r="BS6" s="22">
        <f t="shared" si="8"/>
        <v>96.97</v>
      </c>
      <c r="BT6" s="22">
        <f t="shared" si="8"/>
        <v>89.36</v>
      </c>
      <c r="BU6" s="22">
        <f t="shared" si="8"/>
        <v>98.66</v>
      </c>
      <c r="BV6" s="22">
        <f t="shared" si="8"/>
        <v>98.64</v>
      </c>
      <c r="BW6" s="22">
        <f t="shared" si="8"/>
        <v>94.78</v>
      </c>
      <c r="BX6" s="22">
        <f t="shared" si="8"/>
        <v>97.59</v>
      </c>
      <c r="BY6" s="22">
        <f t="shared" si="8"/>
        <v>92.17</v>
      </c>
      <c r="BZ6" s="21" t="str">
        <f>IF(BZ7="","",IF(BZ7="-","【-】","【"&amp;SUBSTITUTE(TEXT(BZ7,"#,##0.00"),"-","△")&amp;"】"))</f>
        <v>【97.47】</v>
      </c>
      <c r="CA6" s="22">
        <f>IF(CA7="",NA(),CA7)</f>
        <v>148.04</v>
      </c>
      <c r="CB6" s="22">
        <f t="shared" ref="CB6:CJ6" si="9">IF(CB7="",NA(),CB7)</f>
        <v>165.81</v>
      </c>
      <c r="CC6" s="22">
        <f t="shared" si="9"/>
        <v>173.6</v>
      </c>
      <c r="CD6" s="22">
        <f t="shared" si="9"/>
        <v>159.57</v>
      </c>
      <c r="CE6" s="22">
        <f t="shared" si="9"/>
        <v>173.69</v>
      </c>
      <c r="CF6" s="22">
        <f t="shared" si="9"/>
        <v>178.59</v>
      </c>
      <c r="CG6" s="22">
        <f t="shared" si="9"/>
        <v>178.92</v>
      </c>
      <c r="CH6" s="22">
        <f t="shared" si="9"/>
        <v>181.3</v>
      </c>
      <c r="CI6" s="22">
        <f t="shared" si="9"/>
        <v>181.71</v>
      </c>
      <c r="CJ6" s="22">
        <f t="shared" si="9"/>
        <v>188.51</v>
      </c>
      <c r="CK6" s="21" t="str">
        <f>IF(CK7="","",IF(CK7="-","【-】","【"&amp;SUBSTITUTE(TEXT(CK7,"#,##0.00"),"-","△")&amp;"】"))</f>
        <v>【174.75】</v>
      </c>
      <c r="CL6" s="22">
        <f>IF(CL7="",NA(),CL7)</f>
        <v>57.71</v>
      </c>
      <c r="CM6" s="22">
        <f t="shared" ref="CM6:CU6" si="10">IF(CM7="",NA(),CM7)</f>
        <v>57.07</v>
      </c>
      <c r="CN6" s="22">
        <f t="shared" si="10"/>
        <v>54.57</v>
      </c>
      <c r="CO6" s="22">
        <f t="shared" si="10"/>
        <v>56.85</v>
      </c>
      <c r="CP6" s="22">
        <f t="shared" si="10"/>
        <v>55.05</v>
      </c>
      <c r="CQ6" s="22">
        <f t="shared" si="10"/>
        <v>55.03</v>
      </c>
      <c r="CR6" s="22">
        <f t="shared" si="10"/>
        <v>55.14</v>
      </c>
      <c r="CS6" s="22">
        <f t="shared" si="10"/>
        <v>55.89</v>
      </c>
      <c r="CT6" s="22">
        <f t="shared" si="10"/>
        <v>55.72</v>
      </c>
      <c r="CU6" s="22">
        <f t="shared" si="10"/>
        <v>55.31</v>
      </c>
      <c r="CV6" s="21" t="str">
        <f>IF(CV7="","",IF(CV7="-","【-】","【"&amp;SUBSTITUTE(TEXT(CV7,"#,##0.00"),"-","△")&amp;"】"))</f>
        <v>【59.97】</v>
      </c>
      <c r="CW6" s="22">
        <f>IF(CW7="",NA(),CW7)</f>
        <v>91.51</v>
      </c>
      <c r="CX6" s="22">
        <f t="shared" ref="CX6:DF6" si="11">IF(CX7="",NA(),CX7)</f>
        <v>91.81</v>
      </c>
      <c r="CY6" s="22">
        <f t="shared" si="11"/>
        <v>90.44</v>
      </c>
      <c r="CZ6" s="22">
        <f t="shared" si="11"/>
        <v>88.14</v>
      </c>
      <c r="DA6" s="22">
        <f t="shared" si="11"/>
        <v>91.33</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51.46</v>
      </c>
      <c r="DI6" s="22">
        <f t="shared" ref="DI6:DQ6" si="12">IF(DI7="",NA(),DI7)</f>
        <v>52.49</v>
      </c>
      <c r="DJ6" s="22">
        <f t="shared" si="12"/>
        <v>53.94</v>
      </c>
      <c r="DK6" s="22">
        <f t="shared" si="12"/>
        <v>55.63</v>
      </c>
      <c r="DL6" s="22">
        <f t="shared" si="12"/>
        <v>56.53</v>
      </c>
      <c r="DM6" s="22">
        <f t="shared" si="12"/>
        <v>48.87</v>
      </c>
      <c r="DN6" s="22">
        <f t="shared" si="12"/>
        <v>49.92</v>
      </c>
      <c r="DO6" s="22">
        <f t="shared" si="12"/>
        <v>50.63</v>
      </c>
      <c r="DP6" s="22">
        <f t="shared" si="12"/>
        <v>51.29</v>
      </c>
      <c r="DQ6" s="22">
        <f t="shared" si="12"/>
        <v>52.2</v>
      </c>
      <c r="DR6" s="21" t="str">
        <f>IF(DR7="","",IF(DR7="-","【-】","【"&amp;SUBSTITUTE(TEXT(DR7,"#,##0.00"),"-","△")&amp;"】"))</f>
        <v>【51.51】</v>
      </c>
      <c r="DS6" s="22">
        <f>IF(DS7="",NA(),DS7)</f>
        <v>2.41</v>
      </c>
      <c r="DT6" s="22">
        <f t="shared" ref="DT6:EB6" si="13">IF(DT7="",NA(),DT7)</f>
        <v>3.73</v>
      </c>
      <c r="DU6" s="22">
        <f t="shared" si="13"/>
        <v>4.74</v>
      </c>
      <c r="DV6" s="22">
        <f t="shared" si="13"/>
        <v>5.21</v>
      </c>
      <c r="DW6" s="21">
        <f t="shared" si="13"/>
        <v>0</v>
      </c>
      <c r="DX6" s="22">
        <f t="shared" si="13"/>
        <v>14.85</v>
      </c>
      <c r="DY6" s="22">
        <f t="shared" si="13"/>
        <v>16.88</v>
      </c>
      <c r="DZ6" s="22">
        <f t="shared" si="13"/>
        <v>18.28</v>
      </c>
      <c r="EA6" s="22">
        <f t="shared" si="13"/>
        <v>19.61</v>
      </c>
      <c r="EB6" s="22">
        <f t="shared" si="13"/>
        <v>20.73</v>
      </c>
      <c r="EC6" s="21" t="str">
        <f>IF(EC7="","",IF(EC7="-","【-】","【"&amp;SUBSTITUTE(TEXT(EC7,"#,##0.00"),"-","△")&amp;"】"))</f>
        <v>【23.75】</v>
      </c>
      <c r="ED6" s="22">
        <f>IF(ED7="",NA(),ED7)</f>
        <v>0.22</v>
      </c>
      <c r="EE6" s="22">
        <f t="shared" ref="EE6:EM6" si="14">IF(EE7="",NA(),EE7)</f>
        <v>0.26</v>
      </c>
      <c r="EF6" s="22">
        <f t="shared" si="14"/>
        <v>0.3</v>
      </c>
      <c r="EG6" s="22">
        <f t="shared" si="14"/>
        <v>0.19</v>
      </c>
      <c r="EH6" s="21">
        <f t="shared" si="14"/>
        <v>0</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72141</v>
      </c>
      <c r="D7" s="24">
        <v>46</v>
      </c>
      <c r="E7" s="24">
        <v>1</v>
      </c>
      <c r="F7" s="24">
        <v>0</v>
      </c>
      <c r="G7" s="24">
        <v>1</v>
      </c>
      <c r="H7" s="24" t="s">
        <v>93</v>
      </c>
      <c r="I7" s="24" t="s">
        <v>94</v>
      </c>
      <c r="J7" s="24" t="s">
        <v>95</v>
      </c>
      <c r="K7" s="24" t="s">
        <v>96</v>
      </c>
      <c r="L7" s="24" t="s">
        <v>97</v>
      </c>
      <c r="M7" s="24" t="s">
        <v>98</v>
      </c>
      <c r="N7" s="25" t="s">
        <v>99</v>
      </c>
      <c r="O7" s="25">
        <v>77.37</v>
      </c>
      <c r="P7" s="25">
        <v>97.71</v>
      </c>
      <c r="Q7" s="25">
        <v>2640</v>
      </c>
      <c r="R7" s="25">
        <v>29958</v>
      </c>
      <c r="S7" s="25">
        <v>88.02</v>
      </c>
      <c r="T7" s="25">
        <v>340.35</v>
      </c>
      <c r="U7" s="25">
        <v>29236</v>
      </c>
      <c r="V7" s="25">
        <v>76.7</v>
      </c>
      <c r="W7" s="25">
        <v>381.17</v>
      </c>
      <c r="X7" s="25">
        <v>110.08</v>
      </c>
      <c r="Y7" s="25">
        <v>99.33</v>
      </c>
      <c r="Z7" s="25">
        <v>95.13</v>
      </c>
      <c r="AA7" s="25">
        <v>107.61</v>
      </c>
      <c r="AB7" s="25">
        <v>101.37</v>
      </c>
      <c r="AC7" s="25">
        <v>108.87</v>
      </c>
      <c r="AD7" s="25">
        <v>108.61</v>
      </c>
      <c r="AE7" s="25">
        <v>108.35</v>
      </c>
      <c r="AF7" s="25">
        <v>108.84</v>
      </c>
      <c r="AG7" s="25">
        <v>105.92</v>
      </c>
      <c r="AH7" s="25">
        <v>108.7</v>
      </c>
      <c r="AI7" s="25">
        <v>0</v>
      </c>
      <c r="AJ7" s="25">
        <v>0</v>
      </c>
      <c r="AK7" s="25">
        <v>4.0599999999999996</v>
      </c>
      <c r="AL7" s="25">
        <v>0</v>
      </c>
      <c r="AM7" s="25">
        <v>0</v>
      </c>
      <c r="AN7" s="25">
        <v>3.16</v>
      </c>
      <c r="AO7" s="25">
        <v>3.59</v>
      </c>
      <c r="AP7" s="25">
        <v>3.98</v>
      </c>
      <c r="AQ7" s="25">
        <v>6.02</v>
      </c>
      <c r="AR7" s="25">
        <v>7.78</v>
      </c>
      <c r="AS7" s="25">
        <v>1.34</v>
      </c>
      <c r="AT7" s="25">
        <v>209.12</v>
      </c>
      <c r="AU7" s="25">
        <v>234.69</v>
      </c>
      <c r="AV7" s="25">
        <v>299.08999999999997</v>
      </c>
      <c r="AW7" s="25">
        <v>189.33</v>
      </c>
      <c r="AX7" s="25">
        <v>231.87</v>
      </c>
      <c r="AY7" s="25">
        <v>369.69</v>
      </c>
      <c r="AZ7" s="25">
        <v>379.08</v>
      </c>
      <c r="BA7" s="25">
        <v>367.55</v>
      </c>
      <c r="BB7" s="25">
        <v>378.56</v>
      </c>
      <c r="BC7" s="25">
        <v>364.46</v>
      </c>
      <c r="BD7" s="25">
        <v>252.29</v>
      </c>
      <c r="BE7" s="25">
        <v>340.65</v>
      </c>
      <c r="BF7" s="25">
        <v>314.63</v>
      </c>
      <c r="BG7" s="25">
        <v>341.94</v>
      </c>
      <c r="BH7" s="25">
        <v>313.16000000000003</v>
      </c>
      <c r="BI7" s="25">
        <v>310.97000000000003</v>
      </c>
      <c r="BJ7" s="25">
        <v>402.99</v>
      </c>
      <c r="BK7" s="25">
        <v>398.98</v>
      </c>
      <c r="BL7" s="25">
        <v>418.68</v>
      </c>
      <c r="BM7" s="25">
        <v>395.68</v>
      </c>
      <c r="BN7" s="25">
        <v>403.72</v>
      </c>
      <c r="BO7" s="25">
        <v>268.07</v>
      </c>
      <c r="BP7" s="25">
        <v>103.96</v>
      </c>
      <c r="BQ7" s="25">
        <v>93.29</v>
      </c>
      <c r="BR7" s="25">
        <v>89.12</v>
      </c>
      <c r="BS7" s="25">
        <v>96.97</v>
      </c>
      <c r="BT7" s="25">
        <v>89.36</v>
      </c>
      <c r="BU7" s="25">
        <v>98.66</v>
      </c>
      <c r="BV7" s="25">
        <v>98.64</v>
      </c>
      <c r="BW7" s="25">
        <v>94.78</v>
      </c>
      <c r="BX7" s="25">
        <v>97.59</v>
      </c>
      <c r="BY7" s="25">
        <v>92.17</v>
      </c>
      <c r="BZ7" s="25">
        <v>97.47</v>
      </c>
      <c r="CA7" s="25">
        <v>148.04</v>
      </c>
      <c r="CB7" s="25">
        <v>165.81</v>
      </c>
      <c r="CC7" s="25">
        <v>173.6</v>
      </c>
      <c r="CD7" s="25">
        <v>159.57</v>
      </c>
      <c r="CE7" s="25">
        <v>173.69</v>
      </c>
      <c r="CF7" s="25">
        <v>178.59</v>
      </c>
      <c r="CG7" s="25">
        <v>178.92</v>
      </c>
      <c r="CH7" s="25">
        <v>181.3</v>
      </c>
      <c r="CI7" s="25">
        <v>181.71</v>
      </c>
      <c r="CJ7" s="25">
        <v>188.51</v>
      </c>
      <c r="CK7" s="25">
        <v>174.75</v>
      </c>
      <c r="CL7" s="25">
        <v>57.71</v>
      </c>
      <c r="CM7" s="25">
        <v>57.07</v>
      </c>
      <c r="CN7" s="25">
        <v>54.57</v>
      </c>
      <c r="CO7" s="25">
        <v>56.85</v>
      </c>
      <c r="CP7" s="25">
        <v>55.05</v>
      </c>
      <c r="CQ7" s="25">
        <v>55.03</v>
      </c>
      <c r="CR7" s="25">
        <v>55.14</v>
      </c>
      <c r="CS7" s="25">
        <v>55.89</v>
      </c>
      <c r="CT7" s="25">
        <v>55.72</v>
      </c>
      <c r="CU7" s="25">
        <v>55.31</v>
      </c>
      <c r="CV7" s="25">
        <v>59.97</v>
      </c>
      <c r="CW7" s="25">
        <v>91.51</v>
      </c>
      <c r="CX7" s="25">
        <v>91.81</v>
      </c>
      <c r="CY7" s="25">
        <v>90.44</v>
      </c>
      <c r="CZ7" s="25">
        <v>88.14</v>
      </c>
      <c r="DA7" s="25">
        <v>91.33</v>
      </c>
      <c r="DB7" s="25">
        <v>81.900000000000006</v>
      </c>
      <c r="DC7" s="25">
        <v>81.39</v>
      </c>
      <c r="DD7" s="25">
        <v>81.27</v>
      </c>
      <c r="DE7" s="25">
        <v>81.260000000000005</v>
      </c>
      <c r="DF7" s="25">
        <v>80.36</v>
      </c>
      <c r="DG7" s="25">
        <v>89.76</v>
      </c>
      <c r="DH7" s="25">
        <v>51.46</v>
      </c>
      <c r="DI7" s="25">
        <v>52.49</v>
      </c>
      <c r="DJ7" s="25">
        <v>53.94</v>
      </c>
      <c r="DK7" s="25">
        <v>55.63</v>
      </c>
      <c r="DL7" s="25">
        <v>56.53</v>
      </c>
      <c r="DM7" s="25">
        <v>48.87</v>
      </c>
      <c r="DN7" s="25">
        <v>49.92</v>
      </c>
      <c r="DO7" s="25">
        <v>50.63</v>
      </c>
      <c r="DP7" s="25">
        <v>51.29</v>
      </c>
      <c r="DQ7" s="25">
        <v>52.2</v>
      </c>
      <c r="DR7" s="25">
        <v>51.51</v>
      </c>
      <c r="DS7" s="25">
        <v>2.41</v>
      </c>
      <c r="DT7" s="25">
        <v>3.73</v>
      </c>
      <c r="DU7" s="25">
        <v>4.74</v>
      </c>
      <c r="DV7" s="25">
        <v>5.21</v>
      </c>
      <c r="DW7" s="25">
        <v>0</v>
      </c>
      <c r="DX7" s="25">
        <v>14.85</v>
      </c>
      <c r="DY7" s="25">
        <v>16.88</v>
      </c>
      <c r="DZ7" s="25">
        <v>18.28</v>
      </c>
      <c r="EA7" s="25">
        <v>19.61</v>
      </c>
      <c r="EB7" s="25">
        <v>20.73</v>
      </c>
      <c r="EC7" s="25">
        <v>23.75</v>
      </c>
      <c r="ED7" s="25">
        <v>0.22</v>
      </c>
      <c r="EE7" s="25">
        <v>0.26</v>
      </c>
      <c r="EF7" s="25">
        <v>0.3</v>
      </c>
      <c r="EG7" s="25">
        <v>0.19</v>
      </c>
      <c r="EH7" s="25">
        <v>0</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2023-12-05T00:49:33Z</dcterms:created>
  <dcterms:modified xsi:type="dcterms:W3CDTF">2024-01-26T05:41:33Z</dcterms:modified>
  <cp:category/>
</cp:coreProperties>
</file>