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S:\140100 上下水道課\R5年度\00_共通\04_照会・回答\01_庁内\03_財政課\【02.01期限】公営企業に係る経営比較分析表（令和４年度決算）の分析等\回答\"/>
    </mc:Choice>
  </mc:AlternateContent>
  <xr:revisionPtr revIDLastSave="0" documentId="13_ncr:1_{53668519-6A5B-4B99-AE1E-862631B7980A}" xr6:coauthVersionLast="36" xr6:coauthVersionMax="36" xr10:uidLastSave="{00000000-0000-0000-0000-000000000000}"/>
  <workbookProtection workbookAlgorithmName="SHA-512" workbookHashValue="xehnwQrUXIF2770qq2oX7LmKE7BmWqOo6Dw7RIAhJsmznbQSO/2pkXTqSktU/s5cGaLU+A8Jk9auZyCX3aPt+Q==" workbookSaltValue="1mfbC7mAUARU9+JPxfxv0Q=="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AL8" i="4" s="1"/>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H85" i="4"/>
  <c r="G85" i="4"/>
  <c r="F85" i="4"/>
  <c r="BB10" i="4"/>
  <c r="AL10" i="4"/>
  <c r="W10" i="4"/>
  <c r="I10" i="4"/>
  <c r="AT8" i="4"/>
  <c r="AD8" i="4"/>
  <c r="P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<sst xmlns="http://schemas.openxmlformats.org/spreadsheetml/2006/main" count="228" uniqueCount="114">
  <si>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</si>
  <si>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</si>
  <si>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</si>
  <si>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</si>
  <si>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</si>
  <si>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</si>
  <si>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</si>
  <si>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</si>
  <si>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</si>
  <si>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</si>
  <si>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</si>
  <si>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</si>
  <si>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</si>
  <si>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</si>
  <si>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</si>
  <si>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</si>
  <si>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</si>
  <si>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</si>
  <si>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</si>
  <si>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</si>
  <si>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</si>
  <si>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</si>
  <si>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</si>
  <si>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</si>
  <si>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</si>
  <si>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</si>
  <si>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</si>
  <si>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</si>
  <si>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</si>
  <si>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</si>
  <si>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</si>
  <si>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</si>
  <si>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</si>
  <si>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</si>
  <si>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</si>
  <si>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</si>
  <si>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</si>
  <si>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</si>
  <si>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</si>
  <si>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</si>
  <si>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</si>
  <si>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</si>
  <si>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</si>
  <si>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</si>
  <si>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</si>
  <si>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</si>
  <si>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</si>
  <si>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</si>
  <si>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</si>
  <si>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</si>
  <si>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</si>
  <si>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</si>
  <si>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</si>
  <si>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</si>
  <si>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</si>
  <si>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</si>
  <si>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</si>
  <si>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</si>
  <si>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</si>
  <si>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</si>
  <si>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</si>
  <si>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</si>
  <si>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</si>
  <si>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</si>
  <si>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</si>
  <si>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</si>
  <si>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</si>
  <si>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</si>
  <si>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</si>
  <si>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</si>
  <si>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</si>
  <si>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</si>
  <si>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</si>
  <si>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</si>
  <si>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</si>
  <si>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</si>
  <si>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</si>
  <si>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</si>
  <si>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</si>
  <si>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</si>
  <si>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</si>
  <si>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</si>
  <si>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</si>
  <si>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</si>
  <si>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</si>
  <si>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</si>
  <si>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</si>
  <si>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</si>
  <si>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</si>
  <si>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</si>
  <si>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</si>
  <si>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</si>
  <si>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</si>
  <si>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</si>
  <si>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</si>
  <si>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</si>
  <si>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</si>
  <si>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</si>
  <si>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</si>
  <si>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</si>
  <si>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</si>
  <si>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</si>
  <si>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</si>
  <si>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</si>
  <si>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</si>
  <si>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</si>
  <si>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</si>
  <si>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</si>
  <si>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</si>
  <si>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</si>
  <si>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</si>
  <si>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増加傾向にあるが、類似団体と比べ低い結果となっている。一部耐用年数を超えた資産があり、また、法定耐用年数に近い資産が増えてきているため、計画的な施設の更新を進めていく。
②管路経年化率
　引き続き事業費の平準化を図り計画的かつ効率的な更新に取り組んでおり、徐々に改善されていく見込みである。
③管路更新率
　他の関連事業等による新設布設工事が多く、更新工事が進まなかった。計画的な管路の更新投資を行っていく。</t>
    <phoneticPr fontId="4"/>
  </si>
  <si>
    <t xml:space="preserve">経営の健全性・効率性では、指標類似団体と比較し、経常収支比率や流動比率、施設利用率が下回っている。一方、料金回収率、有収率は上回っているが、給水原価が高い状況である。また老朽化の状況では、法定耐用年数に近い資産や経過した管路を多く保有している。　
　経営改善のためには、給水収益が低く一般会計からの補助金に依存していること、施設や管路の老朽化が進んでいることを主要な要因として捉え、料金改定や経常費用の抑制、本市水道事業ビジョンに基づく計画的な施設更新、ダウンサイジング、広域化・共同化等を図る必要がある。
　また、建設改良事業の財源は企業債への依存度が高いため、事業費を抑制し、留保資金を効率・効果的に活用して健全化を図っていく必要がある。 
</t>
    <rPh sb="58" eb="61">
      <t>ユウシュウリツ</t>
    </rPh>
    <phoneticPr fontId="4"/>
  </si>
  <si>
    <t>①経常収支比率・②累積欠損金比率
　Ｒ2年度より一般会計の補助金見直しにより減額となっているが、Ｒ4年度は管路漏水修繕、電気料の上昇等で補助金を増額、かつ、その他の費用の抑制を行い前年比では比率が上回ったが、平均値からは低い状況にある。施設の老朽化により修繕費等が増加傾向にあるため、本市水道事業ビジョンに基づき計画的な経営を進めていく必要がある。これまで欠損金は発生していない。
③流動比率
　100%を超えてはいるが、類似団体と比べ低く、流動資産(現金)を見据えた経営改善を図る必要がある。
④企業債残高
　類似団体より2倍近くになっており、企業債への依存度が高い。今後施設保全改修等に要する借入が予定されていることから、留保資金を効率・効果的に活用して企業債の発行を抑制していく必要がある。
⑤料金回収率
  給水収益の減、及び修繕費の増により100を下回った。今後の施設の維持や修繕等に備え、料金改定等、費用に見合う料金収入の確保を図る必要がある。
⑥給水原価
  類似団体との比較では高くなっており、更なる費用の抑制に努め経営改善を図る必要がある。
⑦施設利用率
  類似団体と比べ低く人口減少等による一日最大給水量を勘案し、施設の適正規模によるダウンサイジングや周辺自治体との広域化・共同化等の検討を進める必要があると考える。
⑧有収率
  前年比上昇しているが、漏水防止対策や漏水事故早期復旧等により更に有収率向上に努めていく必要がある。</t>
    <rPh sb="32" eb="34">
      <t>ミナオ</t>
    </rPh>
    <rPh sb="50" eb="52">
      <t>ネンド</t>
    </rPh>
    <rPh sb="53" eb="55">
      <t>カンロ</t>
    </rPh>
    <rPh sb="55" eb="57">
      <t>ロウスイ</t>
    </rPh>
    <rPh sb="57" eb="59">
      <t>シュウゼン</t>
    </rPh>
    <rPh sb="60" eb="62">
      <t>デンキ</t>
    </rPh>
    <rPh sb="62" eb="63">
      <t>リョウ</t>
    </rPh>
    <rPh sb="64" eb="66">
      <t>ジョウショウ</t>
    </rPh>
    <rPh sb="66" eb="67">
      <t>トウ</t>
    </rPh>
    <rPh sb="68" eb="70">
      <t>ホジョ</t>
    </rPh>
    <rPh sb="72" eb="73">
      <t>ゾウ</t>
    </rPh>
    <rPh sb="73" eb="74">
      <t>ガク</t>
    </rPh>
    <rPh sb="80" eb="81">
      <t>タ</t>
    </rPh>
    <rPh sb="88" eb="89">
      <t>オコナ</t>
    </rPh>
    <rPh sb="90" eb="93">
      <t>ゼンネンヒ</t>
    </rPh>
    <rPh sb="95" eb="97">
      <t>ヒリツ</t>
    </rPh>
    <rPh sb="104" eb="107">
      <t>ヘイキンチ</t>
    </rPh>
    <rPh sb="110" eb="111">
      <t>ヒク</t>
    </rPh>
    <rPh sb="112" eb="114">
      <t>ジョウキョウ</t>
    </rPh>
    <rPh sb="178" eb="180">
      <t>ケッソン</t>
    </rPh>
    <rPh sb="180" eb="181">
      <t>キン</t>
    </rPh>
    <rPh sb="182" eb="184">
      <t>ハッセイ</t>
    </rPh>
    <rPh sb="249" eb="251">
      <t>キギョウ</t>
    </rPh>
    <rPh sb="251" eb="252">
      <t>サイ</t>
    </rPh>
    <rPh sb="256" eb="258">
      <t>ルイジ</t>
    </rPh>
    <rPh sb="258" eb="260">
      <t>ダンタイ</t>
    </rPh>
    <rPh sb="263" eb="264">
      <t>バイ</t>
    </rPh>
    <rPh sb="264" eb="265">
      <t>チカ</t>
    </rPh>
    <rPh sb="358" eb="360">
      <t>キュウスイ</t>
    </rPh>
    <rPh sb="360" eb="362">
      <t>シュウエキ</t>
    </rPh>
    <rPh sb="363" eb="364">
      <t>ゲン</t>
    </rPh>
    <rPh sb="365" eb="366">
      <t>オヨ</t>
    </rPh>
    <rPh sb="367" eb="369">
      <t>シュウゼン</t>
    </rPh>
    <rPh sb="371" eb="372">
      <t>ゾウ</t>
    </rPh>
    <rPh sb="379" eb="381">
      <t>シタマワ</t>
    </rPh>
    <rPh sb="384" eb="386">
      <t>コンゴ</t>
    </rPh>
    <rPh sb="387" eb="389">
      <t>シセツ</t>
    </rPh>
    <rPh sb="390" eb="392">
      <t>イジ</t>
    </rPh>
    <rPh sb="393" eb="395">
      <t>シュウゼン</t>
    </rPh>
    <rPh sb="395" eb="396">
      <t>トウ</t>
    </rPh>
    <rPh sb="397" eb="398">
      <t>ソナ</t>
    </rPh>
    <rPh sb="404" eb="405">
      <t>ナド</t>
    </rPh>
    <rPh sb="502" eb="503">
      <t>ナド</t>
    </rPh>
    <rPh sb="537" eb="539">
      <t>シュウヘン</t>
    </rPh>
    <rPh sb="539" eb="542">
      <t>ジチタイ</t>
    </rPh>
    <rPh sb="544" eb="547">
      <t>コウイキカ</t>
    </rPh>
    <rPh sb="548" eb="551">
      <t>キョウドウカ</t>
    </rPh>
    <rPh sb="577" eb="580">
      <t>ゼンネンヒ</t>
    </rPh>
    <rPh sb="580" eb="582">
      <t>ジョウショウ</t>
    </rPh>
    <rPh sb="603" eb="604">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</si>
</sst>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1.1100000000000001</c:v>
                </c:pt>
                <c:pt idx="1">
                  <c:v>0.36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7AE-4FCA-9D1F-AFA55E06A1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27AE-4FCA-9D1F-AFA55E06A1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49.91</c:v>
                </c:pt>
                <c:pt idx="1">
                  <c:v>48.81</c:v>
                </c:pt>
                <c:pt idx="2">
                  <c:v>50.29</c:v>
                </c:pt>
                <c:pt idx="3">
                  <c:v>50.58</c:v>
                </c:pt>
                <c:pt idx="4">
                  <c:v>49.54</c:v>
                </c:pt>
              </c:numCache>
            </c:numRef>
          </c:val>
          <c:extLst>
            <c:ext xmlns:c16="http://schemas.microsoft.com/office/drawing/2014/chart" uri="{C3380CC4-5D6E-409C-BE32-E72D297353CC}">
              <c16:uniqueId val="{00000000-50DA-408A-8A58-F7F513D366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50DA-408A-8A58-F7F513D366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81.05</c:v>
                </c:pt>
                <c:pt idx="1">
                  <c:v>81.48</c:v>
                </c:pt>
                <c:pt idx="2">
                  <c:v>80.959999999999994</c:v>
                </c:pt>
                <c:pt idx="3">
                  <c:v>80.58</c:v>
                </c:pt>
                <c:pt idx="4">
                  <c:v>81.19</c:v>
                </c:pt>
              </c:numCache>
            </c:numRef>
          </c:val>
          <c:extLst>
            <c:ext xmlns:c16="http://schemas.microsoft.com/office/drawing/2014/chart" uri="{C3380CC4-5D6E-409C-BE32-E72D297353CC}">
              <c16:uniqueId val="{00000000-AAB2-4C8A-82DF-D82AD98B3A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AAB2-4C8A-82DF-D82AD98B3A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104.87</c:v>
                </c:pt>
                <c:pt idx="1">
                  <c:v>107.28</c:v>
                </c:pt>
                <c:pt idx="2">
                  <c:v>103.12</c:v>
                </c:pt>
                <c:pt idx="3">
                  <c:v>104.24</c:v>
                </c:pt>
                <c:pt idx="4">
                  <c:v>105.61</c:v>
                </c:pt>
              </c:numCache>
            </c:numRef>
          </c:val>
          <c:extLst>
            <c:ext xmlns:c16="http://schemas.microsoft.com/office/drawing/2014/chart" uri="{C3380CC4-5D6E-409C-BE32-E72D297353CC}">
              <c16:uniqueId val="{00000000-B675-482C-AD64-E49AFBB463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B675-482C-AD64-E49AFBB463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45.61</c:v>
                </c:pt>
                <c:pt idx="1">
                  <c:v>45.72</c:v>
                </c:pt>
                <c:pt idx="2">
                  <c:v>47.26</c:v>
                </c:pt>
                <c:pt idx="3">
                  <c:v>49.15</c:v>
                </c:pt>
                <c:pt idx="4">
                  <c:v>50.87</c:v>
                </c:pt>
              </c:numCache>
            </c:numRef>
          </c:val>
          <c:extLst>
            <c:ext xmlns:c16="http://schemas.microsoft.com/office/drawing/2014/chart" uri="{C3380CC4-5D6E-409C-BE32-E72D297353CC}">
              <c16:uniqueId val="{00000000-0461-4A34-884C-A8CAA32A1B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0461-4A34-884C-A8CAA32A1B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11.94</c:v>
                </c:pt>
                <c:pt idx="1">
                  <c:v>11.77</c:v>
                </c:pt>
                <c:pt idx="2">
                  <c:v>11.68</c:v>
                </c:pt>
                <c:pt idx="3">
                  <c:v>12.06</c:v>
                </c:pt>
                <c:pt idx="4">
                  <c:v>12.03</c:v>
                </c:pt>
              </c:numCache>
            </c:numRef>
          </c:val>
          <c:extLst>
            <c:ext xmlns:c16="http://schemas.microsoft.com/office/drawing/2014/chart" uri="{C3380CC4-5D6E-409C-BE32-E72D297353CC}">
              <c16:uniqueId val="{00000000-258E-40FE-A14A-0A258D7F235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258E-40FE-A14A-0A258D7F235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90-4BCD-9665-700ACB8C21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0190-4BCD-9665-700ACB8C21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172.93</c:v>
                </c:pt>
                <c:pt idx="1">
                  <c:v>149.36000000000001</c:v>
                </c:pt>
                <c:pt idx="2">
                  <c:v>193.66</c:v>
                </c:pt>
                <c:pt idx="3">
                  <c:v>192.25</c:v>
                </c:pt>
                <c:pt idx="4">
                  <c:v>211.39</c:v>
                </c:pt>
              </c:numCache>
            </c:numRef>
          </c:val>
          <c:extLst>
            <c:ext xmlns:c16="http://schemas.microsoft.com/office/drawing/2014/chart" uri="{C3380CC4-5D6E-409C-BE32-E72D297353CC}">
              <c16:uniqueId val="{00000000-E58E-4A0B-AB96-CC2826B3F2D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E58E-4A0B-AB96-CC2826B3F2D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817.28</c:v>
                </c:pt>
                <c:pt idx="1">
                  <c:v>810.81</c:v>
                </c:pt>
                <c:pt idx="2">
                  <c:v>774.2</c:v>
                </c:pt>
                <c:pt idx="3">
                  <c:v>730.84</c:v>
                </c:pt>
                <c:pt idx="4">
                  <c:v>707.17</c:v>
                </c:pt>
              </c:numCache>
            </c:numRef>
          </c:val>
          <c:extLst>
            <c:ext xmlns:c16="http://schemas.microsoft.com/office/drawing/2014/chart" uri="{C3380CC4-5D6E-409C-BE32-E72D297353CC}">
              <c16:uniqueId val="{00000000-3711-4C93-8454-E1B82D6B08C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3711-4C93-8454-E1B82D6B08C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93.4</c:v>
                </c:pt>
                <c:pt idx="1">
                  <c:v>99.59</c:v>
                </c:pt>
                <c:pt idx="2">
                  <c:v>99.03</c:v>
                </c:pt>
                <c:pt idx="3">
                  <c:v>100.06</c:v>
                </c:pt>
                <c:pt idx="4">
                  <c:v>97.21</c:v>
                </c:pt>
              </c:numCache>
            </c:numRef>
          </c:val>
          <c:extLst>
            <c:ext xmlns:c16="http://schemas.microsoft.com/office/drawing/2014/chart" uri="{C3380CC4-5D6E-409C-BE32-E72D297353CC}">
              <c16:uniqueId val="{00000000-D8CA-4E7E-AE38-6DCCAC3D723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D8CA-4E7E-AE38-6DCCAC3D723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256.77</c:v>
                </c:pt>
                <c:pt idx="1">
                  <c:v>241.29</c:v>
                </c:pt>
                <c:pt idx="2">
                  <c:v>241.8</c:v>
                </c:pt>
                <c:pt idx="3">
                  <c:v>239.32</c:v>
                </c:pt>
                <c:pt idx="4">
                  <c:v>246.99</c:v>
                </c:pt>
              </c:numCache>
            </c:numRef>
          </c:val>
          <c:extLst>
            <c:ext xmlns:c16="http://schemas.microsoft.com/office/drawing/2014/chart" uri="{C3380CC4-5D6E-409C-BE32-E72D297353CC}">
              <c16:uniqueId val="{00000000-19E1-4FBA-9650-6EE15C3D45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19E1-4FBA-9650-6EE15C3D45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田村市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34264</v>
      </c>
      <c r="AM8" s="45"/>
      <c r="AN8" s="45"/>
      <c r="AO8" s="45"/>
      <c r="AP8" s="45"/>
      <c r="AQ8" s="45"/>
      <c r="AR8" s="45"/>
      <c r="AS8" s="45"/>
      <c r="AT8" s="46">
        <f>データ!$S$6</f>
        <v>458.33</v>
      </c>
      <c r="AU8" s="47"/>
      <c r="AV8" s="47"/>
      <c r="AW8" s="47"/>
      <c r="AX8" s="47"/>
      <c r="AY8" s="47"/>
      <c r="AZ8" s="47"/>
      <c r="BA8" s="47"/>
      <c r="BB8" s="48">
        <f>データ!$T$6</f>
        <v>74.760000000000005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52.23</v>
      </c>
      <c r="J10" s="47"/>
      <c r="K10" s="47"/>
      <c r="L10" s="47"/>
      <c r="M10" s="47"/>
      <c r="N10" s="47"/>
      <c r="O10" s="81"/>
      <c r="P10" s="48">
        <f>データ!$P$6</f>
        <v>55.68</v>
      </c>
      <c r="Q10" s="48"/>
      <c r="R10" s="48"/>
      <c r="S10" s="48"/>
      <c r="T10" s="48"/>
      <c r="U10" s="48"/>
      <c r="V10" s="48"/>
      <c r="W10" s="45">
        <f>データ!$Q$6</f>
        <v>4532</v>
      </c>
      <c r="X10" s="45"/>
      <c r="Y10" s="45"/>
      <c r="Z10" s="45"/>
      <c r="AA10" s="45"/>
      <c r="AB10" s="45"/>
      <c r="AC10" s="45"/>
      <c r="AD10" s="2"/>
      <c r="AE10" s="2"/>
      <c r="AF10" s="2"/>
      <c r="AG10" s="2"/>
      <c r="AH10" s="2"/>
      <c r="AI10" s="2"/>
      <c r="AJ10" s="2"/>
      <c r="AK10" s="2"/>
      <c r="AL10" s="45">
        <f>データ!$U$6</f>
        <v>18538</v>
      </c>
      <c r="AM10" s="45"/>
      <c r="AN10" s="45"/>
      <c r="AO10" s="45"/>
      <c r="AP10" s="45"/>
      <c r="AQ10" s="45"/>
      <c r="AR10" s="45"/>
      <c r="AS10" s="45"/>
      <c r="AT10" s="46">
        <f>データ!$V$6</f>
        <v>122.59</v>
      </c>
      <c r="AU10" s="47"/>
      <c r="AV10" s="47"/>
      <c r="AW10" s="47"/>
      <c r="AX10" s="47"/>
      <c r="AY10" s="47"/>
      <c r="AZ10" s="47"/>
      <c r="BA10" s="47"/>
      <c r="BB10" s="48">
        <f>データ!$W$6</f>
        <v>151.22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Gzqm8OU137NSnBeQG9GFvKWr3kbhnvozzIvXMkdzu5KyKOANKMowPZ1PIzpQYNbfG2FAuUvVEXeju/4m2YQ0QQ==" saltValue="hAqQIiOb1SD8GNz5vKIAY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72117</v>
      </c>
      <c r="D6" s="20">
        <f t="shared" si="3"/>
        <v>46</v>
      </c>
      <c r="E6" s="20">
        <f t="shared" si="3"/>
        <v>1</v>
      </c>
      <c r="F6" s="20">
        <f t="shared" si="3"/>
        <v>0</v>
      </c>
      <c r="G6" s="20">
        <f t="shared" si="3"/>
        <v>1</v>
      </c>
      <c r="H6" s="20" t="str">
        <f t="shared" si="3"/>
        <v>福島県　田村市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52.23</v>
      </c>
      <c r="P6" s="21">
        <f t="shared" si="3"/>
        <v>55.68</v>
      </c>
      <c r="Q6" s="21">
        <f t="shared" si="3"/>
        <v>4532</v>
      </c>
      <c r="R6" s="21">
        <f t="shared" si="3"/>
        <v>34264</v>
      </c>
      <c r="S6" s="21">
        <f t="shared" si="3"/>
        <v>458.33</v>
      </c>
      <c r="T6" s="21">
        <f t="shared" si="3"/>
        <v>74.760000000000005</v>
      </c>
      <c r="U6" s="21">
        <f t="shared" si="3"/>
        <v>18538</v>
      </c>
      <c r="V6" s="21">
        <f t="shared" si="3"/>
        <v>122.59</v>
      </c>
      <c r="W6" s="21">
        <f t="shared" si="3"/>
        <v>151.22</v>
      </c>
      <c r="X6" s="22">
        <f>IF(X7="",NA(),X7)</f>
        <v>104.87</v>
      </c>
      <c r="Y6" s="22">
        <f t="shared" ref="Y6:AG6" si="4">IF(Y7="",NA(),Y7)</f>
        <v>107.28</v>
      </c>
      <c r="Z6" s="22">
        <f t="shared" si="4"/>
        <v>103.12</v>
      </c>
      <c r="AA6" s="22">
        <f t="shared" si="4"/>
        <v>104.24</v>
      </c>
      <c r="AB6" s="22">
        <f t="shared" si="4"/>
        <v>105.61</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172.93</v>
      </c>
      <c r="AU6" s="22">
        <f t="shared" ref="AU6:BC6" si="6">IF(AU7="",NA(),AU7)</f>
        <v>149.36000000000001</v>
      </c>
      <c r="AV6" s="22">
        <f t="shared" si="6"/>
        <v>193.66</v>
      </c>
      <c r="AW6" s="22">
        <f t="shared" si="6"/>
        <v>192.25</v>
      </c>
      <c r="AX6" s="22">
        <f t="shared" si="6"/>
        <v>211.39</v>
      </c>
      <c r="AY6" s="22">
        <f t="shared" si="6"/>
        <v>369.69</v>
      </c>
      <c r="AZ6" s="22">
        <f t="shared" si="6"/>
        <v>379.08</v>
      </c>
      <c r="BA6" s="22">
        <f t="shared" si="6"/>
        <v>367.55</v>
      </c>
      <c r="BB6" s="22">
        <f t="shared" si="6"/>
        <v>378.56</v>
      </c>
      <c r="BC6" s="22">
        <f t="shared" si="6"/>
        <v>364.46</v>
      </c>
      <c r="BD6" s="21" t="str">
        <f>IF(BD7="","",IF(BD7="-","【-】","【"&amp;SUBSTITUTE(TEXT(BD7,"#,##0.00"),"-","△")&amp;"】"))</f>
        <v>【252.29】</v>
      </c>
      <c r="BE6" s="22">
        <f>IF(BE7="",NA(),BE7)</f>
        <v>817.28</v>
      </c>
      <c r="BF6" s="22">
        <f t="shared" ref="BF6:BN6" si="7">IF(BF7="",NA(),BF7)</f>
        <v>810.81</v>
      </c>
      <c r="BG6" s="22">
        <f t="shared" si="7"/>
        <v>774.2</v>
      </c>
      <c r="BH6" s="22">
        <f t="shared" si="7"/>
        <v>730.84</v>
      </c>
      <c r="BI6" s="22">
        <f t="shared" si="7"/>
        <v>707.17</v>
      </c>
      <c r="BJ6" s="22">
        <f t="shared" si="7"/>
        <v>402.99</v>
      </c>
      <c r="BK6" s="22">
        <f t="shared" si="7"/>
        <v>398.98</v>
      </c>
      <c r="BL6" s="22">
        <f t="shared" si="7"/>
        <v>418.68</v>
      </c>
      <c r="BM6" s="22">
        <f t="shared" si="7"/>
        <v>395.68</v>
      </c>
      <c r="BN6" s="22">
        <f t="shared" si="7"/>
        <v>403.72</v>
      </c>
      <c r="BO6" s="21" t="str">
        <f>IF(BO7="","",IF(BO7="-","【-】","【"&amp;SUBSTITUTE(TEXT(BO7,"#,##0.00"),"-","△")&amp;"】"))</f>
        <v>【268.07】</v>
      </c>
      <c r="BP6" s="22">
        <f>IF(BP7="",NA(),BP7)</f>
        <v>93.4</v>
      </c>
      <c r="BQ6" s="22">
        <f t="shared" ref="BQ6:BY6" si="8">IF(BQ7="",NA(),BQ7)</f>
        <v>99.59</v>
      </c>
      <c r="BR6" s="22">
        <f t="shared" si="8"/>
        <v>99.03</v>
      </c>
      <c r="BS6" s="22">
        <f t="shared" si="8"/>
        <v>100.06</v>
      </c>
      <c r="BT6" s="22">
        <f t="shared" si="8"/>
        <v>97.21</v>
      </c>
      <c r="BU6" s="22">
        <f t="shared" si="8"/>
        <v>98.66</v>
      </c>
      <c r="BV6" s="22">
        <f t="shared" si="8"/>
        <v>98.64</v>
      </c>
      <c r="BW6" s="22">
        <f t="shared" si="8"/>
        <v>94.78</v>
      </c>
      <c r="BX6" s="22">
        <f t="shared" si="8"/>
        <v>97.59</v>
      </c>
      <c r="BY6" s="22">
        <f t="shared" si="8"/>
        <v>92.17</v>
      </c>
      <c r="BZ6" s="21" t="str">
        <f>IF(BZ7="","",IF(BZ7="-","【-】","【"&amp;SUBSTITUTE(TEXT(BZ7,"#,##0.00"),"-","△")&amp;"】"))</f>
        <v>【97.47】</v>
      </c>
      <c r="CA6" s="22">
        <f>IF(CA7="",NA(),CA7)</f>
        <v>256.77</v>
      </c>
      <c r="CB6" s="22">
        <f t="shared" ref="CB6:CJ6" si="9">IF(CB7="",NA(),CB7)</f>
        <v>241.29</v>
      </c>
      <c r="CC6" s="22">
        <f t="shared" si="9"/>
        <v>241.8</v>
      </c>
      <c r="CD6" s="22">
        <f t="shared" si="9"/>
        <v>239.32</v>
      </c>
      <c r="CE6" s="22">
        <f t="shared" si="9"/>
        <v>246.99</v>
      </c>
      <c r="CF6" s="22">
        <f t="shared" si="9"/>
        <v>178.59</v>
      </c>
      <c r="CG6" s="22">
        <f t="shared" si="9"/>
        <v>178.92</v>
      </c>
      <c r="CH6" s="22">
        <f t="shared" si="9"/>
        <v>181.3</v>
      </c>
      <c r="CI6" s="22">
        <f t="shared" si="9"/>
        <v>181.71</v>
      </c>
      <c r="CJ6" s="22">
        <f t="shared" si="9"/>
        <v>188.51</v>
      </c>
      <c r="CK6" s="21" t="str">
        <f>IF(CK7="","",IF(CK7="-","【-】","【"&amp;SUBSTITUTE(TEXT(CK7,"#,##0.00"),"-","△")&amp;"】"))</f>
        <v>【174.75】</v>
      </c>
      <c r="CL6" s="22">
        <f>IF(CL7="",NA(),CL7)</f>
        <v>49.91</v>
      </c>
      <c r="CM6" s="22">
        <f t="shared" ref="CM6:CU6" si="10">IF(CM7="",NA(),CM7)</f>
        <v>48.81</v>
      </c>
      <c r="CN6" s="22">
        <f t="shared" si="10"/>
        <v>50.29</v>
      </c>
      <c r="CO6" s="22">
        <f t="shared" si="10"/>
        <v>50.58</v>
      </c>
      <c r="CP6" s="22">
        <f t="shared" si="10"/>
        <v>49.54</v>
      </c>
      <c r="CQ6" s="22">
        <f t="shared" si="10"/>
        <v>55.03</v>
      </c>
      <c r="CR6" s="22">
        <f t="shared" si="10"/>
        <v>55.14</v>
      </c>
      <c r="CS6" s="22">
        <f t="shared" si="10"/>
        <v>55.89</v>
      </c>
      <c r="CT6" s="22">
        <f t="shared" si="10"/>
        <v>55.72</v>
      </c>
      <c r="CU6" s="22">
        <f t="shared" si="10"/>
        <v>55.31</v>
      </c>
      <c r="CV6" s="21" t="str">
        <f>IF(CV7="","",IF(CV7="-","【-】","【"&amp;SUBSTITUTE(TEXT(CV7,"#,##0.00"),"-","△")&amp;"】"))</f>
        <v>【59.97】</v>
      </c>
      <c r="CW6" s="22">
        <f>IF(CW7="",NA(),CW7)</f>
        <v>81.05</v>
      </c>
      <c r="CX6" s="22">
        <f t="shared" ref="CX6:DF6" si="11">IF(CX7="",NA(),CX7)</f>
        <v>81.48</v>
      </c>
      <c r="CY6" s="22">
        <f t="shared" si="11"/>
        <v>80.959999999999994</v>
      </c>
      <c r="CZ6" s="22">
        <f t="shared" si="11"/>
        <v>80.58</v>
      </c>
      <c r="DA6" s="22">
        <f t="shared" si="11"/>
        <v>81.19</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45.61</v>
      </c>
      <c r="DI6" s="22">
        <f t="shared" ref="DI6:DQ6" si="12">IF(DI7="",NA(),DI7)</f>
        <v>45.72</v>
      </c>
      <c r="DJ6" s="22">
        <f t="shared" si="12"/>
        <v>47.26</v>
      </c>
      <c r="DK6" s="22">
        <f t="shared" si="12"/>
        <v>49.15</v>
      </c>
      <c r="DL6" s="22">
        <f t="shared" si="12"/>
        <v>50.87</v>
      </c>
      <c r="DM6" s="22">
        <f t="shared" si="12"/>
        <v>48.87</v>
      </c>
      <c r="DN6" s="22">
        <f t="shared" si="12"/>
        <v>49.92</v>
      </c>
      <c r="DO6" s="22">
        <f t="shared" si="12"/>
        <v>50.63</v>
      </c>
      <c r="DP6" s="22">
        <f t="shared" si="12"/>
        <v>51.29</v>
      </c>
      <c r="DQ6" s="22">
        <f t="shared" si="12"/>
        <v>52.2</v>
      </c>
      <c r="DR6" s="21" t="str">
        <f>IF(DR7="","",IF(DR7="-","【-】","【"&amp;SUBSTITUTE(TEXT(DR7,"#,##0.00"),"-","△")&amp;"】"))</f>
        <v>【51.51】</v>
      </c>
      <c r="DS6" s="22">
        <f>IF(DS7="",NA(),DS7)</f>
        <v>11.94</v>
      </c>
      <c r="DT6" s="22">
        <f t="shared" ref="DT6:EB6" si="13">IF(DT7="",NA(),DT7)</f>
        <v>11.77</v>
      </c>
      <c r="DU6" s="22">
        <f t="shared" si="13"/>
        <v>11.68</v>
      </c>
      <c r="DV6" s="22">
        <f t="shared" si="13"/>
        <v>12.06</v>
      </c>
      <c r="DW6" s="22">
        <f t="shared" si="13"/>
        <v>12.03</v>
      </c>
      <c r="DX6" s="22">
        <f t="shared" si="13"/>
        <v>14.85</v>
      </c>
      <c r="DY6" s="22">
        <f t="shared" si="13"/>
        <v>16.88</v>
      </c>
      <c r="DZ6" s="22">
        <f t="shared" si="13"/>
        <v>18.28</v>
      </c>
      <c r="EA6" s="22">
        <f t="shared" si="13"/>
        <v>19.61</v>
      </c>
      <c r="EB6" s="22">
        <f t="shared" si="13"/>
        <v>20.73</v>
      </c>
      <c r="EC6" s="21" t="str">
        <f>IF(EC7="","",IF(EC7="-","【-】","【"&amp;SUBSTITUTE(TEXT(EC7,"#,##0.00"),"-","△")&amp;"】"))</f>
        <v>【23.75】</v>
      </c>
      <c r="ED6" s="22">
        <f>IF(ED7="",NA(),ED7)</f>
        <v>1.1100000000000001</v>
      </c>
      <c r="EE6" s="22">
        <f t="shared" ref="EE6:EM6" si="14">IF(EE7="",NA(),EE7)</f>
        <v>0.36</v>
      </c>
      <c r="EF6" s="21">
        <f t="shared" si="14"/>
        <v>0</v>
      </c>
      <c r="EG6" s="21">
        <f t="shared" si="14"/>
        <v>0</v>
      </c>
      <c r="EH6" s="21">
        <f t="shared" si="14"/>
        <v>0</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72117</v>
      </c>
      <c r="D7" s="24">
        <v>46</v>
      </c>
      <c r="E7" s="24">
        <v>1</v>
      </c>
      <c r="F7" s="24">
        <v>0</v>
      </c>
      <c r="G7" s="24">
        <v>1</v>
      </c>
      <c r="H7" s="24" t="s">
        <v>93</v>
      </c>
      <c r="I7" s="24" t="s">
        <v>94</v>
      </c>
      <c r="J7" s="24" t="s">
        <v>95</v>
      </c>
      <c r="K7" s="24" t="s">
        <v>96</v>
      </c>
      <c r="L7" s="24" t="s">
        <v>97</v>
      </c>
      <c r="M7" s="24" t="s">
        <v>98</v>
      </c>
      <c r="N7" s="25" t="s">
        <v>99</v>
      </c>
      <c r="O7" s="25">
        <v>52.23</v>
      </c>
      <c r="P7" s="25">
        <v>55.68</v>
      </c>
      <c r="Q7" s="25">
        <v>4532</v>
      </c>
      <c r="R7" s="25">
        <v>34264</v>
      </c>
      <c r="S7" s="25">
        <v>458.33</v>
      </c>
      <c r="T7" s="25">
        <v>74.760000000000005</v>
      </c>
      <c r="U7" s="25">
        <v>18538</v>
      </c>
      <c r="V7" s="25">
        <v>122.59</v>
      </c>
      <c r="W7" s="25">
        <v>151.22</v>
      </c>
      <c r="X7" s="25">
        <v>104.87</v>
      </c>
      <c r="Y7" s="25">
        <v>107.28</v>
      </c>
      <c r="Z7" s="25">
        <v>103.12</v>
      </c>
      <c r="AA7" s="25">
        <v>104.24</v>
      </c>
      <c r="AB7" s="25">
        <v>105.61</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172.93</v>
      </c>
      <c r="AU7" s="25">
        <v>149.36000000000001</v>
      </c>
      <c r="AV7" s="25">
        <v>193.66</v>
      </c>
      <c r="AW7" s="25">
        <v>192.25</v>
      </c>
      <c r="AX7" s="25">
        <v>211.39</v>
      </c>
      <c r="AY7" s="25">
        <v>369.69</v>
      </c>
      <c r="AZ7" s="25">
        <v>379.08</v>
      </c>
      <c r="BA7" s="25">
        <v>367.55</v>
      </c>
      <c r="BB7" s="25">
        <v>378.56</v>
      </c>
      <c r="BC7" s="25">
        <v>364.46</v>
      </c>
      <c r="BD7" s="25">
        <v>252.29</v>
      </c>
      <c r="BE7" s="25">
        <v>817.28</v>
      </c>
      <c r="BF7" s="25">
        <v>810.81</v>
      </c>
      <c r="BG7" s="25">
        <v>774.2</v>
      </c>
      <c r="BH7" s="25">
        <v>730.84</v>
      </c>
      <c r="BI7" s="25">
        <v>707.17</v>
      </c>
      <c r="BJ7" s="25">
        <v>402.99</v>
      </c>
      <c r="BK7" s="25">
        <v>398.98</v>
      </c>
      <c r="BL7" s="25">
        <v>418.68</v>
      </c>
      <c r="BM7" s="25">
        <v>395.68</v>
      </c>
      <c r="BN7" s="25">
        <v>403.72</v>
      </c>
      <c r="BO7" s="25">
        <v>268.07</v>
      </c>
      <c r="BP7" s="25">
        <v>93.4</v>
      </c>
      <c r="BQ7" s="25">
        <v>99.59</v>
      </c>
      <c r="BR7" s="25">
        <v>99.03</v>
      </c>
      <c r="BS7" s="25">
        <v>100.06</v>
      </c>
      <c r="BT7" s="25">
        <v>97.21</v>
      </c>
      <c r="BU7" s="25">
        <v>98.66</v>
      </c>
      <c r="BV7" s="25">
        <v>98.64</v>
      </c>
      <c r="BW7" s="25">
        <v>94.78</v>
      </c>
      <c r="BX7" s="25">
        <v>97.59</v>
      </c>
      <c r="BY7" s="25">
        <v>92.17</v>
      </c>
      <c r="BZ7" s="25">
        <v>97.47</v>
      </c>
      <c r="CA7" s="25">
        <v>256.77</v>
      </c>
      <c r="CB7" s="25">
        <v>241.29</v>
      </c>
      <c r="CC7" s="25">
        <v>241.8</v>
      </c>
      <c r="CD7" s="25">
        <v>239.32</v>
      </c>
      <c r="CE7" s="25">
        <v>246.99</v>
      </c>
      <c r="CF7" s="25">
        <v>178.59</v>
      </c>
      <c r="CG7" s="25">
        <v>178.92</v>
      </c>
      <c r="CH7" s="25">
        <v>181.3</v>
      </c>
      <c r="CI7" s="25">
        <v>181.71</v>
      </c>
      <c r="CJ7" s="25">
        <v>188.51</v>
      </c>
      <c r="CK7" s="25">
        <v>174.75</v>
      </c>
      <c r="CL7" s="25">
        <v>49.91</v>
      </c>
      <c r="CM7" s="25">
        <v>48.81</v>
      </c>
      <c r="CN7" s="25">
        <v>50.29</v>
      </c>
      <c r="CO7" s="25">
        <v>50.58</v>
      </c>
      <c r="CP7" s="25">
        <v>49.54</v>
      </c>
      <c r="CQ7" s="25">
        <v>55.03</v>
      </c>
      <c r="CR7" s="25">
        <v>55.14</v>
      </c>
      <c r="CS7" s="25">
        <v>55.89</v>
      </c>
      <c r="CT7" s="25">
        <v>55.72</v>
      </c>
      <c r="CU7" s="25">
        <v>55.31</v>
      </c>
      <c r="CV7" s="25">
        <v>59.97</v>
      </c>
      <c r="CW7" s="25">
        <v>81.05</v>
      </c>
      <c r="CX7" s="25">
        <v>81.48</v>
      </c>
      <c r="CY7" s="25">
        <v>80.959999999999994</v>
      </c>
      <c r="CZ7" s="25">
        <v>80.58</v>
      </c>
      <c r="DA7" s="25">
        <v>81.19</v>
      </c>
      <c r="DB7" s="25">
        <v>81.900000000000006</v>
      </c>
      <c r="DC7" s="25">
        <v>81.39</v>
      </c>
      <c r="DD7" s="25">
        <v>81.27</v>
      </c>
      <c r="DE7" s="25">
        <v>81.260000000000005</v>
      </c>
      <c r="DF7" s="25">
        <v>80.36</v>
      </c>
      <c r="DG7" s="25">
        <v>89.76</v>
      </c>
      <c r="DH7" s="25">
        <v>45.61</v>
      </c>
      <c r="DI7" s="25">
        <v>45.72</v>
      </c>
      <c r="DJ7" s="25">
        <v>47.26</v>
      </c>
      <c r="DK7" s="25">
        <v>49.15</v>
      </c>
      <c r="DL7" s="25">
        <v>50.87</v>
      </c>
      <c r="DM7" s="25">
        <v>48.87</v>
      </c>
      <c r="DN7" s="25">
        <v>49.92</v>
      </c>
      <c r="DO7" s="25">
        <v>50.63</v>
      </c>
      <c r="DP7" s="25">
        <v>51.29</v>
      </c>
      <c r="DQ7" s="25">
        <v>52.2</v>
      </c>
      <c r="DR7" s="25">
        <v>51.51</v>
      </c>
      <c r="DS7" s="25">
        <v>11.94</v>
      </c>
      <c r="DT7" s="25">
        <v>11.77</v>
      </c>
      <c r="DU7" s="25">
        <v>11.68</v>
      </c>
      <c r="DV7" s="25">
        <v>12.06</v>
      </c>
      <c r="DW7" s="25">
        <v>12.03</v>
      </c>
      <c r="DX7" s="25">
        <v>14.85</v>
      </c>
      <c r="DY7" s="25">
        <v>16.88</v>
      </c>
      <c r="DZ7" s="25">
        <v>18.28</v>
      </c>
      <c r="EA7" s="25">
        <v>19.61</v>
      </c>
      <c r="EB7" s="25">
        <v>20.73</v>
      </c>
      <c r="EC7" s="25">
        <v>23.75</v>
      </c>
      <c r="ED7" s="25">
        <v>1.1100000000000001</v>
      </c>
      <c r="EE7" s="25">
        <v>0.36</v>
      </c>
      <c r="EF7" s="25">
        <v>0</v>
      </c>
      <c r="EG7" s="25">
        <v>0</v>
      </c>
      <c r="EH7" s="25">
        <v>0</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宗像美佐枝</cp:lastModifiedBy>
  <cp:lastPrinted>2024-02-02T03:26:36Z</cp:lastPrinted>
  <dcterms:created xsi:type="dcterms:W3CDTF">2023-12-05T00:49:31Z</dcterms:created>
  <dcterms:modified xsi:type="dcterms:W3CDTF">2024-02-02T03:27:49Z</dcterms:modified>
  <cp:category/>
</cp:coreProperties>
</file>