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intsfs01\経営戦略課\05_ 出納係\32  経営分析\経営比較分析表（総務省公表）\R5\回答\"/>
    </mc:Choice>
  </mc:AlternateContent>
  <workbookProtection workbookAlgorithmName="SHA-512" workbookHashValue="6i6Nf0rSksN5Vy3bv1FLmnCrqHqZztKxcpo9/Q4CoRobVsIO5nXT+QWS6Go8E0Lv3Wsptg4w6+SwfpRLhimbrA==" workbookSaltValue="8JRe1Ij3um6p0AmoQfH7gQ=="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<sst xmlns="http://schemas.openxmlformats.org/spreadsheetml/2006/main" count="228" uniqueCount="113">
  <si>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</si>
  <si>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</si>
  <si>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</si>
  <si>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</si>
  <si>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</si>
  <si>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</si>
  <si>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</si>
  <si>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</si>
  <si>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</si>
  <si>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</si>
  <si>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</si>
  <si>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</si>
  <si>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</si>
  <si>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</si>
  <si>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</si>
  <si>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</si>
  <si>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</si>
  <si>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</si>
  <si>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</si>
  <si>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</si>
  <si>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</si>
  <si>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</si>
  <si>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</si>
  <si>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</si>
  <si>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</si>
  <si>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</si>
  <si>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</si>
  <si>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</si>
  <si>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</si>
  <si>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</si>
  <si>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</si>
  <si>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</si>
  <si>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</si>
  <si>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</si>
  <si>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</si>
  <si>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</si>
  <si>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</si>
  <si>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</si>
  <si>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</si>
  <si>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</si>
  <si>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</si>
  <si>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</si>
  <si>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</si>
  <si>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</si>
  <si>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</si>
  <si>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</si>
  <si>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</si>
  <si>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</si>
  <si>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</si>
  <si>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</si>
  <si>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</si>
  <si>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</si>
  <si>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</si>
  <si>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</si>
  <si>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</si>
  <si>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</si>
  <si>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</si>
  <si>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</si>
  <si>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</si>
  <si>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</si>
  <si>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</si>
  <si>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</si>
  <si>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</si>
  <si>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</si>
  <si>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</si>
  <si>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</si>
  <si>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</si>
  <si>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</si>
  <si>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</si>
  <si>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</si>
  <si>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</si>
  <si>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</si>
  <si>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</si>
  <si>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</si>
  <si>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</si>
  <si>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</si>
  <si>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</si>
  <si>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</si>
  <si>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</si>
  <si>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</si>
  <si>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</si>
  <si>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</si>
  <si>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</si>
  <si>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</si>
  <si>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</si>
  <si>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</si>
  <si>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</si>
  <si>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</si>
  <si>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</si>
  <si>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</si>
  <si>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</si>
  <si>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</si>
  <si>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</si>
  <si>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</si>
  <si>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</si>
  <si>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</si>
  <si>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</si>
  <si>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</si>
  <si>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</si>
  <si>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</si>
  <si>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</si>
  <si>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</si>
  <si>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</si>
  <si>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</si>
  <si>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</si>
  <si>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</si>
  <si>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</si>
  <si>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</si>
  <si>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</si>
  <si>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</si>
  <si>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給水人口の減等に伴う有収水量の減による営業収益の減少や、電気料金の増に伴う動力費の増による営業費用の増加により、前年度と比べ経営状況が悪化していますが、健全性は概ね保たれています。
　「①経常収支比率」は、100％を上回っており類似団体平均を下回ったものの良好な数値です。
　「③流動比率」は100％を上回っており、短期的な財務状況は良好です。
　「④企業債残高対給水収益比率」は、令和3年度同意分までは企業債残高を縮減していることにより年々改善していましたが、令和４年度は、給水収益の減により、前年度に比べ0.91ポイント悪化しました。
　「⑤料金回収率」は100％を上回っており給水に係る費用が水道料金で賄われていますが、急速に悪化しています。
　　「⑥給水原価」は、類似団体平均値を上回っていますが、広域で起伏に富む地勢、中小河川への依存により施設を多く抱えているなどの要因によって、より多くの給水コストがかかっているためです。
　「⑦施設利用率」は、類似団体平均値を下回っていることから、施設のダウンサイジングなどの施設の効率性を高める対策を進めていく必要があります。
　「⑧有収率」は、類似団体平均値を下回っていることから、現在、老朽化対策や漏水防止対策を強化し、有収率の改善に努めています。</t>
    <rPh sb="1" eb="5">
      <t>キュウスイジンコウ</t>
    </rPh>
    <rPh sb="6" eb="7">
      <t>ゲン</t>
    </rPh>
    <rPh sb="7" eb="8">
      <t>トウ</t>
    </rPh>
    <rPh sb="9" eb="10">
      <t>トモナ</t>
    </rPh>
    <rPh sb="11" eb="15">
      <t>ユウシュウスイリョウ</t>
    </rPh>
    <rPh sb="16" eb="17">
      <t>ゲン</t>
    </rPh>
    <rPh sb="20" eb="24">
      <t>エイギョウシュウエキ</t>
    </rPh>
    <rPh sb="25" eb="27">
      <t>ゲンショウ</t>
    </rPh>
    <rPh sb="34" eb="35">
      <t>ゾウ</t>
    </rPh>
    <rPh sb="36" eb="37">
      <t>トモナ</t>
    </rPh>
    <rPh sb="38" eb="41">
      <t>ドウリョクヒ</t>
    </rPh>
    <rPh sb="42" eb="43">
      <t>ゾウ</t>
    </rPh>
    <rPh sb="46" eb="50">
      <t>エイギョウヒヨウ</t>
    </rPh>
    <rPh sb="51" eb="53">
      <t>ゾウカ</t>
    </rPh>
    <rPh sb="57" eb="60">
      <t>ゼンネンド</t>
    </rPh>
    <rPh sb="61" eb="62">
      <t>クラ</t>
    </rPh>
    <rPh sb="63" eb="65">
      <t>ケイエイ</t>
    </rPh>
    <rPh sb="65" eb="67">
      <t>ジョウキョウ</t>
    </rPh>
    <rPh sb="68" eb="70">
      <t>アッカ</t>
    </rPh>
    <rPh sb="77" eb="80">
      <t>ケンゼンセイ</t>
    </rPh>
    <rPh sb="81" eb="82">
      <t>オオム</t>
    </rPh>
    <rPh sb="83" eb="84">
      <t>タモ</t>
    </rPh>
    <rPh sb="115" eb="121">
      <t>ルイジダンタイヘイキン</t>
    </rPh>
    <rPh sb="122" eb="124">
      <t>シタマワ</t>
    </rPh>
    <rPh sb="141" eb="145">
      <t>リュウドウヒリツ</t>
    </rPh>
    <rPh sb="152" eb="154">
      <t>ウワマワ</t>
    </rPh>
    <rPh sb="159" eb="162">
      <t>タンキテキ</t>
    </rPh>
    <rPh sb="163" eb="165">
      <t>ザイム</t>
    </rPh>
    <rPh sb="165" eb="167">
      <t>ジョウキョウ</t>
    </rPh>
    <rPh sb="168" eb="170">
      <t>リョウコウ</t>
    </rPh>
    <rPh sb="274" eb="276">
      <t>リョウキン</t>
    </rPh>
    <rPh sb="276" eb="279">
      <t>カイシュウリツ</t>
    </rPh>
    <phoneticPr fontId="4"/>
  </si>
  <si>
    <t>　経営の健全性は概ね良好ですが、給水収益の減少により悪化していくことが見込まれます。
　施設の効率性については、類似団体平均値を下回っており、ダウンサイジングなどの施設の効率化に取組む必要があります。老朽化については、管路経年化率が類似団体平均値の近似値と、絶対的に高い状態にあることから、現在、老朽化対策を強化し、計画的に老朽管更新を進めています。
　今後、人口減少に伴う水需要の減少や水道施設の更新需要が増大していき、経営の健全性や効率性、老朽化の状況は悪化していくことが見込まれることから、令和４年１月に新たに策定した経営プランである「いわき水みらいビジョン2031」に位置付けた事業を着実に実施し、経営の効率化などによる財政基盤の強化や水道施設の計画的な更新を進めることで、これらの課題に適切に対応していきます。</t>
    <rPh sb="16" eb="20">
      <t>キュウスイシュウエキ</t>
    </rPh>
    <rPh sb="21" eb="23">
      <t>ゲンショウ</t>
    </rPh>
    <rPh sb="26" eb="28">
      <t>アッカ</t>
    </rPh>
    <rPh sb="35" eb="37">
      <t>ミコ</t>
    </rPh>
    <rPh sb="124" eb="127">
      <t>キンジチ</t>
    </rPh>
    <rPh sb="129" eb="132">
      <t>ゼッタイテキ</t>
    </rPh>
    <rPh sb="133" eb="134">
      <t>タカ</t>
    </rPh>
    <rPh sb="135" eb="137">
      <t>ジョウタイ</t>
    </rPh>
    <phoneticPr fontId="4"/>
  </si>
  <si>
    <t>　「①有形固定資産減価償却率」は、類似団体平均値を下回っています。
　「②管路経年化率」は、類似団体平均値の近似値となっており、「新・いわき市水道事業経営プラン」の最重要事業として、また、「いわき水みらいビジョン2031」の主要事業として位置付けされている老朽管更新事業などに取組んできた結果、「③管路更新率」は、類似団体平均値を大幅に上回りました。</t>
    <rPh sb="54" eb="57">
      <t>キンジチ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</si>
</sst>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1.52</c:v>
                </c:pt>
                <c:pt idx="1">
                  <c:v>1.33</c:v>
                </c:pt>
                <c:pt idx="2">
                  <c:v>1.36</c:v>
                </c:pt>
                <c:pt idx="3">
                  <c:v>1.21</c:v>
                </c:pt>
                <c:pt idx="4">
                  <c:v>1.06</c:v>
                </c:pt>
              </c:numCache>
            </c:numRef>
          </c:val>
          <c:extLst>
            <c:ext xmlns:c16="http://schemas.microsoft.com/office/drawing/2014/chart" uri="{C3380CC4-5D6E-409C-BE32-E72D297353CC}">
              <c16:uniqueId val="{00000000-7999-4624-8239-BAF3EF1BFD1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7999-4624-8239-BAF3EF1BFD1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57.31</c:v>
                </c:pt>
                <c:pt idx="1">
                  <c:v>55.78</c:v>
                </c:pt>
                <c:pt idx="2">
                  <c:v>55.39</c:v>
                </c:pt>
                <c:pt idx="3">
                  <c:v>53.16</c:v>
                </c:pt>
                <c:pt idx="4">
                  <c:v>52.22</c:v>
                </c:pt>
              </c:numCache>
            </c:numRef>
          </c:val>
          <c:extLst>
            <c:ext xmlns:c16="http://schemas.microsoft.com/office/drawing/2014/chart" uri="{C3380CC4-5D6E-409C-BE32-E72D297353CC}">
              <c16:uniqueId val="{00000000-392A-439E-AE2C-029F3DC46B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392A-439E-AE2C-029F3DC46B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c:v>
                </c:pt>
                <c:pt idx="1">
                  <c:v>86.5</c:v>
                </c:pt>
                <c:pt idx="2">
                  <c:v>88.42</c:v>
                </c:pt>
                <c:pt idx="3">
                  <c:v>90.18</c:v>
                </c:pt>
                <c:pt idx="4">
                  <c:v>89.78</c:v>
                </c:pt>
              </c:numCache>
            </c:numRef>
          </c:val>
          <c:extLst>
            <c:ext xmlns:c16="http://schemas.microsoft.com/office/drawing/2014/chart" uri="{C3380CC4-5D6E-409C-BE32-E72D297353CC}">
              <c16:uniqueId val="{00000000-10BC-46FC-BF5C-9A3EF611360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10BC-46FC-BF5C-9A3EF611360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126.74</c:v>
                </c:pt>
                <c:pt idx="1">
                  <c:v>118.42</c:v>
                </c:pt>
                <c:pt idx="2">
                  <c:v>118.63</c:v>
                </c:pt>
                <c:pt idx="3">
                  <c:v>115.51</c:v>
                </c:pt>
                <c:pt idx="4">
                  <c:v>109.64</c:v>
                </c:pt>
              </c:numCache>
            </c:numRef>
          </c:val>
          <c:extLst>
            <c:ext xmlns:c16="http://schemas.microsoft.com/office/drawing/2014/chart" uri="{C3380CC4-5D6E-409C-BE32-E72D297353CC}">
              <c16:uniqueId val="{00000000-0821-473E-B0AE-B2222F9F09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0821-473E-B0AE-B2222F9F09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46.04</c:v>
                </c:pt>
                <c:pt idx="1">
                  <c:v>46.83</c:v>
                </c:pt>
                <c:pt idx="2">
                  <c:v>46.63</c:v>
                </c:pt>
                <c:pt idx="3">
                  <c:v>47.49</c:v>
                </c:pt>
                <c:pt idx="4">
                  <c:v>48.01</c:v>
                </c:pt>
              </c:numCache>
            </c:numRef>
          </c:val>
          <c:extLst>
            <c:ext xmlns:c16="http://schemas.microsoft.com/office/drawing/2014/chart" uri="{C3380CC4-5D6E-409C-BE32-E72D297353CC}">
              <c16:uniqueId val="{00000000-F5A9-45B6-8AFF-C6A3C78B951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F5A9-45B6-8AFF-C6A3C78B951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23.43</c:v>
                </c:pt>
                <c:pt idx="1">
                  <c:v>24.88</c:v>
                </c:pt>
                <c:pt idx="2">
                  <c:v>26.2</c:v>
                </c:pt>
                <c:pt idx="3">
                  <c:v>27.19</c:v>
                </c:pt>
                <c:pt idx="4">
                  <c:v>27.95</c:v>
                </c:pt>
              </c:numCache>
            </c:numRef>
          </c:val>
          <c:extLst>
            <c:ext xmlns:c16="http://schemas.microsoft.com/office/drawing/2014/chart" uri="{C3380CC4-5D6E-409C-BE32-E72D297353CC}">
              <c16:uniqueId val="{00000000-1E9C-49A0-86A4-AB0DBE96EB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1E9C-49A0-86A4-AB0DBE96EB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58-4CBC-8BAF-4A7B873ED8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58-4CBC-8BAF-4A7B873ED8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263.24</c:v>
                </c:pt>
                <c:pt idx="1">
                  <c:v>215.3</c:v>
                </c:pt>
                <c:pt idx="2">
                  <c:v>227.63</c:v>
                </c:pt>
                <c:pt idx="3">
                  <c:v>231.91</c:v>
                </c:pt>
                <c:pt idx="4">
                  <c:v>215.13</c:v>
                </c:pt>
              </c:numCache>
            </c:numRef>
          </c:val>
          <c:extLst>
            <c:ext xmlns:c16="http://schemas.microsoft.com/office/drawing/2014/chart" uri="{C3380CC4-5D6E-409C-BE32-E72D297353CC}">
              <c16:uniqueId val="{00000000-F369-4BEF-B8DA-D05CB4BC0A5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F369-4BEF-B8DA-D05CB4BC0A5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318.17</c:v>
                </c:pt>
                <c:pt idx="1">
                  <c:v>318.05</c:v>
                </c:pt>
                <c:pt idx="2">
                  <c:v>309.32</c:v>
                </c:pt>
                <c:pt idx="3">
                  <c:v>306.62</c:v>
                </c:pt>
                <c:pt idx="4">
                  <c:v>307.52999999999997</c:v>
                </c:pt>
              </c:numCache>
            </c:numRef>
          </c:val>
          <c:extLst>
            <c:ext xmlns:c16="http://schemas.microsoft.com/office/drawing/2014/chart" uri="{C3380CC4-5D6E-409C-BE32-E72D297353CC}">
              <c16:uniqueId val="{00000000-6E8D-4964-947F-EE85FC1349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6E8D-4964-947F-EE85FC1349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121.53</c:v>
                </c:pt>
                <c:pt idx="1">
                  <c:v>112.72</c:v>
                </c:pt>
                <c:pt idx="2">
                  <c:v>113.66</c:v>
                </c:pt>
                <c:pt idx="3">
                  <c:v>110.41</c:v>
                </c:pt>
                <c:pt idx="4">
                  <c:v>103.98</c:v>
                </c:pt>
              </c:numCache>
            </c:numRef>
          </c:val>
          <c:extLst>
            <c:ext xmlns:c16="http://schemas.microsoft.com/office/drawing/2014/chart" uri="{C3380CC4-5D6E-409C-BE32-E72D297353CC}">
              <c16:uniqueId val="{00000000-4733-40A7-978B-91359D6D81C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4733-40A7-978B-91359D6D81C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182.86</c:v>
                </c:pt>
                <c:pt idx="1">
                  <c:v>197.59</c:v>
                </c:pt>
                <c:pt idx="2">
                  <c:v>195.06</c:v>
                </c:pt>
                <c:pt idx="3">
                  <c:v>201.66</c:v>
                </c:pt>
                <c:pt idx="4">
                  <c:v>215.15</c:v>
                </c:pt>
              </c:numCache>
            </c:numRef>
          </c:val>
          <c:extLst>
            <c:ext xmlns:c16="http://schemas.microsoft.com/office/drawing/2014/chart" uri="{C3380CC4-5D6E-409C-BE32-E72D297353CC}">
              <c16:uniqueId val="{00000000-0DB0-45AB-9572-E0AF3A7507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0DB0-45AB-9572-E0AF3A7507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65"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福島県　いわき市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A1</v>
      </c>
      <c r="X8" s="44"/>
      <c r="Y8" s="44"/>
      <c r="Z8" s="44"/>
      <c r="AA8" s="44"/>
      <c r="AB8" s="44"/>
      <c r="AC8" s="44"/>
      <c r="AD8" s="44" t="str">
        <f>データ!$M$6</f>
        <v>自治体職員</v>
      </c>
      <c r="AE8" s="44"/>
      <c r="AF8" s="44"/>
      <c r="AG8" s="44"/>
      <c r="AH8" s="44"/>
      <c r="AI8" s="44"/>
      <c r="AJ8" s="44"/>
      <c r="AK8" s="2"/>
      <c r="AL8" s="45">
        <f>データ!$R$6</f>
        <v>310890</v>
      </c>
      <c r="AM8" s="45"/>
      <c r="AN8" s="45"/>
      <c r="AO8" s="45"/>
      <c r="AP8" s="45"/>
      <c r="AQ8" s="45"/>
      <c r="AR8" s="45"/>
      <c r="AS8" s="45"/>
      <c r="AT8" s="46">
        <f>データ!$S$6</f>
        <v>1232.51</v>
      </c>
      <c r="AU8" s="47"/>
      <c r="AV8" s="47"/>
      <c r="AW8" s="47"/>
      <c r="AX8" s="47"/>
      <c r="AY8" s="47"/>
      <c r="AZ8" s="47"/>
      <c r="BA8" s="47"/>
      <c r="BB8" s="48">
        <f>データ!$T$6</f>
        <v>252.24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72.709999999999994</v>
      </c>
      <c r="J10" s="47"/>
      <c r="K10" s="47"/>
      <c r="L10" s="47"/>
      <c r="M10" s="47"/>
      <c r="N10" s="47"/>
      <c r="O10" s="81"/>
      <c r="P10" s="48">
        <f>データ!$P$6</f>
        <v>102.13</v>
      </c>
      <c r="Q10" s="48"/>
      <c r="R10" s="48"/>
      <c r="S10" s="48"/>
      <c r="T10" s="48"/>
      <c r="U10" s="48"/>
      <c r="V10" s="48"/>
      <c r="W10" s="45">
        <f>データ!$Q$6</f>
        <v>3729</v>
      </c>
      <c r="X10" s="45"/>
      <c r="Y10" s="45"/>
      <c r="Z10" s="45"/>
      <c r="AA10" s="45"/>
      <c r="AB10" s="45"/>
      <c r="AC10" s="45"/>
      <c r="AD10" s="2"/>
      <c r="AE10" s="2"/>
      <c r="AF10" s="2"/>
      <c r="AG10" s="2"/>
      <c r="AH10" s="2"/>
      <c r="AI10" s="2"/>
      <c r="AJ10" s="2"/>
      <c r="AK10" s="2"/>
      <c r="AL10" s="45">
        <f>データ!$U$6</f>
        <v>315175</v>
      </c>
      <c r="AM10" s="45"/>
      <c r="AN10" s="45"/>
      <c r="AO10" s="45"/>
      <c r="AP10" s="45"/>
      <c r="AQ10" s="45"/>
      <c r="AR10" s="45"/>
      <c r="AS10" s="45"/>
      <c r="AT10" s="46">
        <f>データ!$V$6</f>
        <v>466.03</v>
      </c>
      <c r="AU10" s="47"/>
      <c r="AV10" s="47"/>
      <c r="AW10" s="47"/>
      <c r="AX10" s="47"/>
      <c r="AY10" s="47"/>
      <c r="AZ10" s="47"/>
      <c r="BA10" s="47"/>
      <c r="BB10" s="48">
        <f>データ!$W$6</f>
        <v>676.3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82"/>
      <c r="BN16" s="82"/>
      <c r="BO16" s="82"/>
      <c r="BP16" s="82"/>
      <c r="BQ16" s="82"/>
      <c r="BR16" s="82"/>
      <c r="BS16" s="82"/>
      <c r="BT16" s="82"/>
      <c r="BU16" s="82"/>
      <c r="BV16" s="82"/>
      <c r="BW16" s="82"/>
      <c r="BX16" s="82"/>
      <c r="BY16" s="82"/>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2"/>
      <c r="BN17" s="82"/>
      <c r="BO17" s="82"/>
      <c r="BP17" s="82"/>
      <c r="BQ17" s="82"/>
      <c r="BR17" s="82"/>
      <c r="BS17" s="82"/>
      <c r="BT17" s="82"/>
      <c r="BU17" s="82"/>
      <c r="BV17" s="82"/>
      <c r="BW17" s="82"/>
      <c r="BX17" s="82"/>
      <c r="BY17" s="82"/>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2"/>
      <c r="BN18" s="82"/>
      <c r="BO18" s="82"/>
      <c r="BP18" s="82"/>
      <c r="BQ18" s="82"/>
      <c r="BR18" s="82"/>
      <c r="BS18" s="82"/>
      <c r="BT18" s="82"/>
      <c r="BU18" s="82"/>
      <c r="BV18" s="82"/>
      <c r="BW18" s="82"/>
      <c r="BX18" s="82"/>
      <c r="BY18" s="82"/>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2"/>
      <c r="BN19" s="82"/>
      <c r="BO19" s="82"/>
      <c r="BP19" s="82"/>
      <c r="BQ19" s="82"/>
      <c r="BR19" s="82"/>
      <c r="BS19" s="82"/>
      <c r="BT19" s="82"/>
      <c r="BU19" s="82"/>
      <c r="BV19" s="82"/>
      <c r="BW19" s="82"/>
      <c r="BX19" s="82"/>
      <c r="BY19" s="82"/>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2"/>
      <c r="BN20" s="82"/>
      <c r="BO20" s="82"/>
      <c r="BP20" s="82"/>
      <c r="BQ20" s="82"/>
      <c r="BR20" s="82"/>
      <c r="BS20" s="82"/>
      <c r="BT20" s="82"/>
      <c r="BU20" s="82"/>
      <c r="BV20" s="82"/>
      <c r="BW20" s="82"/>
      <c r="BX20" s="82"/>
      <c r="BY20" s="82"/>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2"/>
      <c r="BN21" s="82"/>
      <c r="BO21" s="82"/>
      <c r="BP21" s="82"/>
      <c r="BQ21" s="82"/>
      <c r="BR21" s="82"/>
      <c r="BS21" s="82"/>
      <c r="BT21" s="82"/>
      <c r="BU21" s="82"/>
      <c r="BV21" s="82"/>
      <c r="BW21" s="82"/>
      <c r="BX21" s="82"/>
      <c r="BY21" s="82"/>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2"/>
      <c r="BN22" s="82"/>
      <c r="BO22" s="82"/>
      <c r="BP22" s="82"/>
      <c r="BQ22" s="82"/>
      <c r="BR22" s="82"/>
      <c r="BS22" s="82"/>
      <c r="BT22" s="82"/>
      <c r="BU22" s="82"/>
      <c r="BV22" s="82"/>
      <c r="BW22" s="82"/>
      <c r="BX22" s="82"/>
      <c r="BY22" s="82"/>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2"/>
      <c r="BN23" s="82"/>
      <c r="BO23" s="82"/>
      <c r="BP23" s="82"/>
      <c r="BQ23" s="82"/>
      <c r="BR23" s="82"/>
      <c r="BS23" s="82"/>
      <c r="BT23" s="82"/>
      <c r="BU23" s="82"/>
      <c r="BV23" s="82"/>
      <c r="BW23" s="82"/>
      <c r="BX23" s="82"/>
      <c r="BY23" s="82"/>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2"/>
      <c r="BN24" s="82"/>
      <c r="BO24" s="82"/>
      <c r="BP24" s="82"/>
      <c r="BQ24" s="82"/>
      <c r="BR24" s="82"/>
      <c r="BS24" s="82"/>
      <c r="BT24" s="82"/>
      <c r="BU24" s="82"/>
      <c r="BV24" s="82"/>
      <c r="BW24" s="82"/>
      <c r="BX24" s="82"/>
      <c r="BY24" s="82"/>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2"/>
      <c r="BN25" s="82"/>
      <c r="BO25" s="82"/>
      <c r="BP25" s="82"/>
      <c r="BQ25" s="82"/>
      <c r="BR25" s="82"/>
      <c r="BS25" s="82"/>
      <c r="BT25" s="82"/>
      <c r="BU25" s="82"/>
      <c r="BV25" s="82"/>
      <c r="BW25" s="82"/>
      <c r="BX25" s="82"/>
      <c r="BY25" s="82"/>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2"/>
      <c r="BN26" s="82"/>
      <c r="BO26" s="82"/>
      <c r="BP26" s="82"/>
      <c r="BQ26" s="82"/>
      <c r="BR26" s="82"/>
      <c r="BS26" s="82"/>
      <c r="BT26" s="82"/>
      <c r="BU26" s="82"/>
      <c r="BV26" s="82"/>
      <c r="BW26" s="82"/>
      <c r="BX26" s="82"/>
      <c r="BY26" s="82"/>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2"/>
      <c r="BN27" s="82"/>
      <c r="BO27" s="82"/>
      <c r="BP27" s="82"/>
      <c r="BQ27" s="82"/>
      <c r="BR27" s="82"/>
      <c r="BS27" s="82"/>
      <c r="BT27" s="82"/>
      <c r="BU27" s="82"/>
      <c r="BV27" s="82"/>
      <c r="BW27" s="82"/>
      <c r="BX27" s="82"/>
      <c r="BY27" s="82"/>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2"/>
      <c r="BN28" s="82"/>
      <c r="BO28" s="82"/>
      <c r="BP28" s="82"/>
      <c r="BQ28" s="82"/>
      <c r="BR28" s="82"/>
      <c r="BS28" s="82"/>
      <c r="BT28" s="82"/>
      <c r="BU28" s="82"/>
      <c r="BV28" s="82"/>
      <c r="BW28" s="82"/>
      <c r="BX28" s="82"/>
      <c r="BY28" s="82"/>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2"/>
      <c r="BN29" s="82"/>
      <c r="BO29" s="82"/>
      <c r="BP29" s="82"/>
      <c r="BQ29" s="82"/>
      <c r="BR29" s="82"/>
      <c r="BS29" s="82"/>
      <c r="BT29" s="82"/>
      <c r="BU29" s="82"/>
      <c r="BV29" s="82"/>
      <c r="BW29" s="82"/>
      <c r="BX29" s="82"/>
      <c r="BY29" s="82"/>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2"/>
      <c r="BN30" s="82"/>
      <c r="BO30" s="82"/>
      <c r="BP30" s="82"/>
      <c r="BQ30" s="82"/>
      <c r="BR30" s="82"/>
      <c r="BS30" s="82"/>
      <c r="BT30" s="82"/>
      <c r="BU30" s="82"/>
      <c r="BV30" s="82"/>
      <c r="BW30" s="82"/>
      <c r="BX30" s="82"/>
      <c r="BY30" s="82"/>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2"/>
      <c r="BN31" s="82"/>
      <c r="BO31" s="82"/>
      <c r="BP31" s="82"/>
      <c r="BQ31" s="82"/>
      <c r="BR31" s="82"/>
      <c r="BS31" s="82"/>
      <c r="BT31" s="82"/>
      <c r="BU31" s="82"/>
      <c r="BV31" s="82"/>
      <c r="BW31" s="82"/>
      <c r="BX31" s="82"/>
      <c r="BY31" s="82"/>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2"/>
      <c r="BN32" s="82"/>
      <c r="BO32" s="82"/>
      <c r="BP32" s="82"/>
      <c r="BQ32" s="82"/>
      <c r="BR32" s="82"/>
      <c r="BS32" s="82"/>
      <c r="BT32" s="82"/>
      <c r="BU32" s="82"/>
      <c r="BV32" s="82"/>
      <c r="BW32" s="82"/>
      <c r="BX32" s="82"/>
      <c r="BY32" s="82"/>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2"/>
      <c r="BN33" s="82"/>
      <c r="BO33" s="82"/>
      <c r="BP33" s="82"/>
      <c r="BQ33" s="82"/>
      <c r="BR33" s="82"/>
      <c r="BS33" s="82"/>
      <c r="BT33" s="82"/>
      <c r="BU33" s="82"/>
      <c r="BV33" s="82"/>
      <c r="BW33" s="82"/>
      <c r="BX33" s="82"/>
      <c r="BY33" s="82"/>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2"/>
      <c r="BN34" s="82"/>
      <c r="BO34" s="82"/>
      <c r="BP34" s="82"/>
      <c r="BQ34" s="82"/>
      <c r="BR34" s="82"/>
      <c r="BS34" s="82"/>
      <c r="BT34" s="82"/>
      <c r="BU34" s="82"/>
      <c r="BV34" s="82"/>
      <c r="BW34" s="82"/>
      <c r="BX34" s="82"/>
      <c r="BY34" s="82"/>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2"/>
      <c r="BN35" s="82"/>
      <c r="BO35" s="82"/>
      <c r="BP35" s="82"/>
      <c r="BQ35" s="82"/>
      <c r="BR35" s="82"/>
      <c r="BS35" s="82"/>
      <c r="BT35" s="82"/>
      <c r="BU35" s="82"/>
      <c r="BV35" s="82"/>
      <c r="BW35" s="82"/>
      <c r="BX35" s="82"/>
      <c r="BY35" s="82"/>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2"/>
      <c r="BN36" s="82"/>
      <c r="BO36" s="82"/>
      <c r="BP36" s="82"/>
      <c r="BQ36" s="82"/>
      <c r="BR36" s="82"/>
      <c r="BS36" s="82"/>
      <c r="BT36" s="82"/>
      <c r="BU36" s="82"/>
      <c r="BV36" s="82"/>
      <c r="BW36" s="82"/>
      <c r="BX36" s="82"/>
      <c r="BY36" s="82"/>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2"/>
      <c r="BN37" s="82"/>
      <c r="BO37" s="82"/>
      <c r="BP37" s="82"/>
      <c r="BQ37" s="82"/>
      <c r="BR37" s="82"/>
      <c r="BS37" s="82"/>
      <c r="BT37" s="82"/>
      <c r="BU37" s="82"/>
      <c r="BV37" s="82"/>
      <c r="BW37" s="82"/>
      <c r="BX37" s="82"/>
      <c r="BY37" s="82"/>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2"/>
      <c r="BN38" s="82"/>
      <c r="BO38" s="82"/>
      <c r="BP38" s="82"/>
      <c r="BQ38" s="82"/>
      <c r="BR38" s="82"/>
      <c r="BS38" s="82"/>
      <c r="BT38" s="82"/>
      <c r="BU38" s="82"/>
      <c r="BV38" s="82"/>
      <c r="BW38" s="82"/>
      <c r="BX38" s="82"/>
      <c r="BY38" s="82"/>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2"/>
      <c r="BN39" s="82"/>
      <c r="BO39" s="82"/>
      <c r="BP39" s="82"/>
      <c r="BQ39" s="82"/>
      <c r="BR39" s="82"/>
      <c r="BS39" s="82"/>
      <c r="BT39" s="82"/>
      <c r="BU39" s="82"/>
      <c r="BV39" s="82"/>
      <c r="BW39" s="82"/>
      <c r="BX39" s="82"/>
      <c r="BY39" s="82"/>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2"/>
      <c r="BN40" s="82"/>
      <c r="BO40" s="82"/>
      <c r="BP40" s="82"/>
      <c r="BQ40" s="82"/>
      <c r="BR40" s="82"/>
      <c r="BS40" s="82"/>
      <c r="BT40" s="82"/>
      <c r="BU40" s="82"/>
      <c r="BV40" s="82"/>
      <c r="BW40" s="82"/>
      <c r="BX40" s="82"/>
      <c r="BY40" s="82"/>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2"/>
      <c r="BN41" s="82"/>
      <c r="BO41" s="82"/>
      <c r="BP41" s="82"/>
      <c r="BQ41" s="82"/>
      <c r="BR41" s="82"/>
      <c r="BS41" s="82"/>
      <c r="BT41" s="82"/>
      <c r="BU41" s="82"/>
      <c r="BV41" s="82"/>
      <c r="BW41" s="82"/>
      <c r="BX41" s="82"/>
      <c r="BY41" s="82"/>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2"/>
      <c r="BN42" s="82"/>
      <c r="BO42" s="82"/>
      <c r="BP42" s="82"/>
      <c r="BQ42" s="82"/>
      <c r="BR42" s="82"/>
      <c r="BS42" s="82"/>
      <c r="BT42" s="82"/>
      <c r="BU42" s="82"/>
      <c r="BV42" s="82"/>
      <c r="BW42" s="82"/>
      <c r="BX42" s="82"/>
      <c r="BY42" s="82"/>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2"/>
      <c r="BN43" s="82"/>
      <c r="BO43" s="82"/>
      <c r="BP43" s="82"/>
      <c r="BQ43" s="82"/>
      <c r="BR43" s="82"/>
      <c r="BS43" s="82"/>
      <c r="BT43" s="82"/>
      <c r="BU43" s="82"/>
      <c r="BV43" s="82"/>
      <c r="BW43" s="82"/>
      <c r="BX43" s="82"/>
      <c r="BY43" s="82"/>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82"/>
      <c r="BN44" s="82"/>
      <c r="BO44" s="82"/>
      <c r="BP44" s="82"/>
      <c r="BQ44" s="82"/>
      <c r="BR44" s="82"/>
      <c r="BS44" s="82"/>
      <c r="BT44" s="82"/>
      <c r="BU44" s="82"/>
      <c r="BV44" s="82"/>
      <c r="BW44" s="82"/>
      <c r="BX44" s="82"/>
      <c r="BY44" s="82"/>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kUE2UJU8GpFy2TVq97ITjGBEPh66Wq1hko2tCnfqn/xbUfFJ4C5r7BrYNpCEFuDeJz/hhAKJgOSR4fTlHCN5ig==" saltValue="rg2w+iP4Guwfo8A24OQhM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27</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52</v>
      </c>
      <c r="B4" s="17"/>
      <c r="C4" s="17"/>
      <c r="D4" s="17"/>
      <c r="E4" s="17"/>
      <c r="F4" s="17"/>
      <c r="G4" s="17"/>
      <c r="H4" s="87"/>
      <c r="I4" s="88"/>
      <c r="J4" s="88"/>
      <c r="K4" s="88"/>
      <c r="L4" s="88"/>
      <c r="M4" s="88"/>
      <c r="N4" s="88"/>
      <c r="O4" s="88"/>
      <c r="P4" s="88"/>
      <c r="Q4" s="88"/>
      <c r="R4" s="88"/>
      <c r="S4" s="88"/>
      <c r="T4" s="88"/>
      <c r="U4" s="88"/>
      <c r="V4" s="88"/>
      <c r="W4" s="89"/>
      <c r="X4" s="83" t="s">
        <v>53</v>
      </c>
      <c r="Y4" s="83"/>
      <c r="Z4" s="83"/>
      <c r="AA4" s="83"/>
      <c r="AB4" s="83"/>
      <c r="AC4" s="83"/>
      <c r="AD4" s="83"/>
      <c r="AE4" s="83"/>
      <c r="AF4" s="83"/>
      <c r="AG4" s="83"/>
      <c r="AH4" s="83"/>
      <c r="AI4" s="83" t="s">
        <v>54</v>
      </c>
      <c r="AJ4" s="83"/>
      <c r="AK4" s="83"/>
      <c r="AL4" s="83"/>
      <c r="AM4" s="83"/>
      <c r="AN4" s="83"/>
      <c r="AO4" s="83"/>
      <c r="AP4" s="83"/>
      <c r="AQ4" s="83"/>
      <c r="AR4" s="83"/>
      <c r="AS4" s="83"/>
      <c r="AT4" s="83" t="s">
        <v>55</v>
      </c>
      <c r="AU4" s="83"/>
      <c r="AV4" s="83"/>
      <c r="AW4" s="83"/>
      <c r="AX4" s="83"/>
      <c r="AY4" s="83"/>
      <c r="AZ4" s="83"/>
      <c r="BA4" s="83"/>
      <c r="BB4" s="83"/>
      <c r="BC4" s="83"/>
      <c r="BD4" s="83"/>
      <c r="BE4" s="83" t="s">
        <v>56</v>
      </c>
      <c r="BF4" s="83"/>
      <c r="BG4" s="83"/>
      <c r="BH4" s="83"/>
      <c r="BI4" s="83"/>
      <c r="BJ4" s="83"/>
      <c r="BK4" s="83"/>
      <c r="BL4" s="83"/>
      <c r="BM4" s="83"/>
      <c r="BN4" s="83"/>
      <c r="BO4" s="83"/>
      <c r="BP4" s="83" t="s">
        <v>57</v>
      </c>
      <c r="BQ4" s="83"/>
      <c r="BR4" s="83"/>
      <c r="BS4" s="83"/>
      <c r="BT4" s="83"/>
      <c r="BU4" s="83"/>
      <c r="BV4" s="83"/>
      <c r="BW4" s="83"/>
      <c r="BX4" s="83"/>
      <c r="BY4" s="83"/>
      <c r="BZ4" s="83"/>
      <c r="CA4" s="83" t="s">
        <v>58</v>
      </c>
      <c r="CB4" s="83"/>
      <c r="CC4" s="83"/>
      <c r="CD4" s="83"/>
      <c r="CE4" s="83"/>
      <c r="CF4" s="83"/>
      <c r="CG4" s="83"/>
      <c r="CH4" s="83"/>
      <c r="CI4" s="83"/>
      <c r="CJ4" s="83"/>
      <c r="CK4" s="83"/>
      <c r="CL4" s="83" t="s">
        <v>59</v>
      </c>
      <c r="CM4" s="83"/>
      <c r="CN4" s="83"/>
      <c r="CO4" s="83"/>
      <c r="CP4" s="83"/>
      <c r="CQ4" s="83"/>
      <c r="CR4" s="83"/>
      <c r="CS4" s="83"/>
      <c r="CT4" s="83"/>
      <c r="CU4" s="83"/>
      <c r="CV4" s="83"/>
      <c r="CW4" s="83" t="s">
        <v>60</v>
      </c>
      <c r="CX4" s="83"/>
      <c r="CY4" s="83"/>
      <c r="CZ4" s="83"/>
      <c r="DA4" s="83"/>
      <c r="DB4" s="83"/>
      <c r="DC4" s="83"/>
      <c r="DD4" s="83"/>
      <c r="DE4" s="83"/>
      <c r="DF4" s="83"/>
      <c r="DG4" s="83"/>
      <c r="DH4" s="83" t="s">
        <v>61</v>
      </c>
      <c r="DI4" s="83"/>
      <c r="DJ4" s="83"/>
      <c r="DK4" s="83"/>
      <c r="DL4" s="83"/>
      <c r="DM4" s="83"/>
      <c r="DN4" s="83"/>
      <c r="DO4" s="83"/>
      <c r="DP4" s="83"/>
      <c r="DQ4" s="83"/>
      <c r="DR4" s="83"/>
      <c r="DS4" s="83" t="s">
        <v>62</v>
      </c>
      <c r="DT4" s="83"/>
      <c r="DU4" s="83"/>
      <c r="DV4" s="83"/>
      <c r="DW4" s="83"/>
      <c r="DX4" s="83"/>
      <c r="DY4" s="83"/>
      <c r="DZ4" s="83"/>
      <c r="EA4" s="83"/>
      <c r="EB4" s="83"/>
      <c r="EC4" s="83"/>
      <c r="ED4" s="83" t="s">
        <v>63</v>
      </c>
      <c r="EE4" s="83"/>
      <c r="EF4" s="83"/>
      <c r="EG4" s="83"/>
      <c r="EH4" s="83"/>
      <c r="EI4" s="83"/>
      <c r="EJ4" s="83"/>
      <c r="EK4" s="83"/>
      <c r="EL4" s="83"/>
      <c r="EM4" s="83"/>
      <c r="EN4" s="83"/>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2022</v>
      </c>
      <c r="C6" s="20">
        <f t="shared" ref="C6:W6" si="3">C7</f>
        <v>72044</v>
      </c>
      <c r="D6" s="20">
        <f t="shared" si="3"/>
        <v>46</v>
      </c>
      <c r="E6" s="20">
        <f t="shared" si="3"/>
        <v>1</v>
      </c>
      <c r="F6" s="20">
        <f t="shared" si="3"/>
        <v>0</v>
      </c>
      <c r="G6" s="20">
        <f t="shared" si="3"/>
        <v>1</v>
      </c>
      <c r="H6" s="20" t="str">
        <f t="shared" si="3"/>
        <v>福島県　いわき市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72.709999999999994</v>
      </c>
      <c r="P6" s="21">
        <f t="shared" si="3"/>
        <v>102.13</v>
      </c>
      <c r="Q6" s="21">
        <f t="shared" si="3"/>
        <v>3729</v>
      </c>
      <c r="R6" s="21">
        <f t="shared" si="3"/>
        <v>310890</v>
      </c>
      <c r="S6" s="21">
        <f t="shared" si="3"/>
        <v>1232.51</v>
      </c>
      <c r="T6" s="21">
        <f t="shared" si="3"/>
        <v>252.24</v>
      </c>
      <c r="U6" s="21">
        <f t="shared" si="3"/>
        <v>315175</v>
      </c>
      <c r="V6" s="21">
        <f t="shared" si="3"/>
        <v>466.03</v>
      </c>
      <c r="W6" s="21">
        <f t="shared" si="3"/>
        <v>676.3</v>
      </c>
      <c r="X6" s="22">
        <f>IF(X7="",NA(),X7)</f>
        <v>126.74</v>
      </c>
      <c r="Y6" s="22">
        <f t="shared" ref="Y6:AG6" si="4">IF(Y7="",NA(),Y7)</f>
        <v>118.42</v>
      </c>
      <c r="Z6" s="22">
        <f t="shared" si="4"/>
        <v>118.63</v>
      </c>
      <c r="AA6" s="22">
        <f t="shared" si="4"/>
        <v>115.51</v>
      </c>
      <c r="AB6" s="22">
        <f t="shared" si="4"/>
        <v>109.64</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263.24</v>
      </c>
      <c r="AU6" s="22">
        <f t="shared" ref="AU6:BC6" si="6">IF(AU7="",NA(),AU7)</f>
        <v>215.3</v>
      </c>
      <c r="AV6" s="22">
        <f t="shared" si="6"/>
        <v>227.63</v>
      </c>
      <c r="AW6" s="22">
        <f t="shared" si="6"/>
        <v>231.91</v>
      </c>
      <c r="AX6" s="22">
        <f t="shared" si="6"/>
        <v>215.13</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318.17</v>
      </c>
      <c r="BF6" s="22">
        <f t="shared" ref="BF6:BN6" si="7">IF(BF7="",NA(),BF7)</f>
        <v>318.05</v>
      </c>
      <c r="BG6" s="22">
        <f t="shared" si="7"/>
        <v>309.32</v>
      </c>
      <c r="BH6" s="22">
        <f t="shared" si="7"/>
        <v>306.62</v>
      </c>
      <c r="BI6" s="22">
        <f t="shared" si="7"/>
        <v>307.52999999999997</v>
      </c>
      <c r="BJ6" s="22">
        <f t="shared" si="7"/>
        <v>255.12</v>
      </c>
      <c r="BK6" s="22">
        <f t="shared" si="7"/>
        <v>254.19</v>
      </c>
      <c r="BL6" s="22">
        <f t="shared" si="7"/>
        <v>259.56</v>
      </c>
      <c r="BM6" s="22">
        <f t="shared" si="7"/>
        <v>248.92</v>
      </c>
      <c r="BN6" s="22">
        <f t="shared" si="7"/>
        <v>251.26</v>
      </c>
      <c r="BO6" s="21" t="str">
        <f>IF(BO7="","",IF(BO7="-","【-】","【"&amp;SUBSTITUTE(TEXT(BO7,"#,##0.00"),"-","△")&amp;"】"))</f>
        <v>【268.07】</v>
      </c>
      <c r="BP6" s="22">
        <f>IF(BP7="",NA(),BP7)</f>
        <v>121.53</v>
      </c>
      <c r="BQ6" s="22">
        <f t="shared" ref="BQ6:BY6" si="8">IF(BQ7="",NA(),BQ7)</f>
        <v>112.72</v>
      </c>
      <c r="BR6" s="22">
        <f t="shared" si="8"/>
        <v>113.66</v>
      </c>
      <c r="BS6" s="22">
        <f t="shared" si="8"/>
        <v>110.41</v>
      </c>
      <c r="BT6" s="22">
        <f t="shared" si="8"/>
        <v>103.98</v>
      </c>
      <c r="BU6" s="22">
        <f t="shared" si="8"/>
        <v>109.12</v>
      </c>
      <c r="BV6" s="22">
        <f t="shared" si="8"/>
        <v>107.42</v>
      </c>
      <c r="BW6" s="22">
        <f t="shared" si="8"/>
        <v>105.07</v>
      </c>
      <c r="BX6" s="22">
        <f t="shared" si="8"/>
        <v>107.54</v>
      </c>
      <c r="BY6" s="22">
        <f t="shared" si="8"/>
        <v>101.93</v>
      </c>
      <c r="BZ6" s="21" t="str">
        <f>IF(BZ7="","",IF(BZ7="-","【-】","【"&amp;SUBSTITUTE(TEXT(BZ7,"#,##0.00"),"-","△")&amp;"】"))</f>
        <v>【97.47】</v>
      </c>
      <c r="CA6" s="22">
        <f>IF(CA7="",NA(),CA7)</f>
        <v>182.86</v>
      </c>
      <c r="CB6" s="22">
        <f t="shared" ref="CB6:CJ6" si="9">IF(CB7="",NA(),CB7)</f>
        <v>197.59</v>
      </c>
      <c r="CC6" s="22">
        <f t="shared" si="9"/>
        <v>195.06</v>
      </c>
      <c r="CD6" s="22">
        <f t="shared" si="9"/>
        <v>201.66</v>
      </c>
      <c r="CE6" s="22">
        <f t="shared" si="9"/>
        <v>215.15</v>
      </c>
      <c r="CF6" s="22">
        <f t="shared" si="9"/>
        <v>153.88</v>
      </c>
      <c r="CG6" s="22">
        <f t="shared" si="9"/>
        <v>157.19</v>
      </c>
      <c r="CH6" s="22">
        <f t="shared" si="9"/>
        <v>153.71</v>
      </c>
      <c r="CI6" s="22">
        <f t="shared" si="9"/>
        <v>155.9</v>
      </c>
      <c r="CJ6" s="22">
        <f t="shared" si="9"/>
        <v>162.47</v>
      </c>
      <c r="CK6" s="21" t="str">
        <f>IF(CK7="","",IF(CK7="-","【-】","【"&amp;SUBSTITUTE(TEXT(CK7,"#,##0.00"),"-","△")&amp;"】"))</f>
        <v>【174.75】</v>
      </c>
      <c r="CL6" s="22">
        <f>IF(CL7="",NA(),CL7)</f>
        <v>57.31</v>
      </c>
      <c r="CM6" s="22">
        <f t="shared" ref="CM6:CU6" si="10">IF(CM7="",NA(),CM7)</f>
        <v>55.78</v>
      </c>
      <c r="CN6" s="22">
        <f t="shared" si="10"/>
        <v>55.39</v>
      </c>
      <c r="CO6" s="22">
        <f t="shared" si="10"/>
        <v>53.16</v>
      </c>
      <c r="CP6" s="22">
        <f t="shared" si="10"/>
        <v>52.22</v>
      </c>
      <c r="CQ6" s="22">
        <f t="shared" si="10"/>
        <v>63.53</v>
      </c>
      <c r="CR6" s="22">
        <f t="shared" si="10"/>
        <v>63.16</v>
      </c>
      <c r="CS6" s="22">
        <f t="shared" si="10"/>
        <v>64.41</v>
      </c>
      <c r="CT6" s="22">
        <f t="shared" si="10"/>
        <v>64.11</v>
      </c>
      <c r="CU6" s="22">
        <f t="shared" si="10"/>
        <v>63.81</v>
      </c>
      <c r="CV6" s="21" t="str">
        <f>IF(CV7="","",IF(CV7="-","【-】","【"&amp;SUBSTITUTE(TEXT(CV7,"#,##0.00"),"-","△")&amp;"】"))</f>
        <v>【59.97】</v>
      </c>
      <c r="CW6" s="22">
        <f>IF(CW7="",NA(),CW7)</f>
        <v>87</v>
      </c>
      <c r="CX6" s="22">
        <f t="shared" ref="CX6:DF6" si="11">IF(CX7="",NA(),CX7)</f>
        <v>86.5</v>
      </c>
      <c r="CY6" s="22">
        <f t="shared" si="11"/>
        <v>88.42</v>
      </c>
      <c r="CZ6" s="22">
        <f t="shared" si="11"/>
        <v>90.18</v>
      </c>
      <c r="DA6" s="22">
        <f t="shared" si="11"/>
        <v>89.78</v>
      </c>
      <c r="DB6" s="22">
        <f t="shared" si="11"/>
        <v>91.58</v>
      </c>
      <c r="DC6" s="22">
        <f t="shared" si="11"/>
        <v>91.48</v>
      </c>
      <c r="DD6" s="22">
        <f t="shared" si="11"/>
        <v>91.64</v>
      </c>
      <c r="DE6" s="22">
        <f t="shared" si="11"/>
        <v>92.09</v>
      </c>
      <c r="DF6" s="22">
        <f t="shared" si="11"/>
        <v>91.76</v>
      </c>
      <c r="DG6" s="21" t="str">
        <f>IF(DG7="","",IF(DG7="-","【-】","【"&amp;SUBSTITUTE(TEXT(DG7,"#,##0.00"),"-","△")&amp;"】"))</f>
        <v>【89.76】</v>
      </c>
      <c r="DH6" s="22">
        <f>IF(DH7="",NA(),DH7)</f>
        <v>46.04</v>
      </c>
      <c r="DI6" s="22">
        <f t="shared" ref="DI6:DQ6" si="12">IF(DI7="",NA(),DI7)</f>
        <v>46.83</v>
      </c>
      <c r="DJ6" s="22">
        <f t="shared" si="12"/>
        <v>46.63</v>
      </c>
      <c r="DK6" s="22">
        <f t="shared" si="12"/>
        <v>47.49</v>
      </c>
      <c r="DL6" s="22">
        <f t="shared" si="12"/>
        <v>48.01</v>
      </c>
      <c r="DM6" s="22">
        <f t="shared" si="12"/>
        <v>50.41</v>
      </c>
      <c r="DN6" s="22">
        <f t="shared" si="12"/>
        <v>51.13</v>
      </c>
      <c r="DO6" s="22">
        <f t="shared" si="12"/>
        <v>51.62</v>
      </c>
      <c r="DP6" s="22">
        <f t="shared" si="12"/>
        <v>52.16</v>
      </c>
      <c r="DQ6" s="22">
        <f t="shared" si="12"/>
        <v>52.59</v>
      </c>
      <c r="DR6" s="21" t="str">
        <f>IF(DR7="","",IF(DR7="-","【-】","【"&amp;SUBSTITUTE(TEXT(DR7,"#,##0.00"),"-","△")&amp;"】"))</f>
        <v>【51.51】</v>
      </c>
      <c r="DS6" s="22">
        <f>IF(DS7="",NA(),DS7)</f>
        <v>23.43</v>
      </c>
      <c r="DT6" s="22">
        <f t="shared" ref="DT6:EB6" si="13">IF(DT7="",NA(),DT7)</f>
        <v>24.88</v>
      </c>
      <c r="DU6" s="22">
        <f t="shared" si="13"/>
        <v>26.2</v>
      </c>
      <c r="DV6" s="22">
        <f t="shared" si="13"/>
        <v>27.19</v>
      </c>
      <c r="DW6" s="22">
        <f t="shared" si="13"/>
        <v>27.95</v>
      </c>
      <c r="DX6" s="22">
        <f t="shared" si="13"/>
        <v>20.36</v>
      </c>
      <c r="DY6" s="22">
        <f t="shared" si="13"/>
        <v>22.41</v>
      </c>
      <c r="DZ6" s="22">
        <f t="shared" si="13"/>
        <v>23.68</v>
      </c>
      <c r="EA6" s="22">
        <f t="shared" si="13"/>
        <v>25.76</v>
      </c>
      <c r="EB6" s="22">
        <f t="shared" si="13"/>
        <v>27.51</v>
      </c>
      <c r="EC6" s="21" t="str">
        <f>IF(EC7="","",IF(EC7="-","【-】","【"&amp;SUBSTITUTE(TEXT(EC7,"#,##0.00"),"-","△")&amp;"】"))</f>
        <v>【23.75】</v>
      </c>
      <c r="ED6" s="22">
        <f>IF(ED7="",NA(),ED7)</f>
        <v>1.52</v>
      </c>
      <c r="EE6" s="22">
        <f t="shared" ref="EE6:EM6" si="14">IF(EE7="",NA(),EE7)</f>
        <v>1.33</v>
      </c>
      <c r="EF6" s="22">
        <f t="shared" si="14"/>
        <v>1.36</v>
      </c>
      <c r="EG6" s="22">
        <f t="shared" si="14"/>
        <v>1.21</v>
      </c>
      <c r="EH6" s="22">
        <f t="shared" si="14"/>
        <v>1.06</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2">
      <c r="A7" s="15"/>
      <c r="B7" s="24">
        <v>2022</v>
      </c>
      <c r="C7" s="24">
        <v>72044</v>
      </c>
      <c r="D7" s="24">
        <v>46</v>
      </c>
      <c r="E7" s="24">
        <v>1</v>
      </c>
      <c r="F7" s="24">
        <v>0</v>
      </c>
      <c r="G7" s="24">
        <v>1</v>
      </c>
      <c r="H7" s="24" t="s">
        <v>92</v>
      </c>
      <c r="I7" s="24" t="s">
        <v>93</v>
      </c>
      <c r="J7" s="24" t="s">
        <v>94</v>
      </c>
      <c r="K7" s="24" t="s">
        <v>95</v>
      </c>
      <c r="L7" s="24" t="s">
        <v>96</v>
      </c>
      <c r="M7" s="24" t="s">
        <v>97</v>
      </c>
      <c r="N7" s="25" t="s">
        <v>98</v>
      </c>
      <c r="O7" s="25">
        <v>72.709999999999994</v>
      </c>
      <c r="P7" s="25">
        <v>102.13</v>
      </c>
      <c r="Q7" s="25">
        <v>3729</v>
      </c>
      <c r="R7" s="25">
        <v>310890</v>
      </c>
      <c r="S7" s="25">
        <v>1232.51</v>
      </c>
      <c r="T7" s="25">
        <v>252.24</v>
      </c>
      <c r="U7" s="25">
        <v>315175</v>
      </c>
      <c r="V7" s="25">
        <v>466.03</v>
      </c>
      <c r="W7" s="25">
        <v>676.3</v>
      </c>
      <c r="X7" s="25">
        <v>126.74</v>
      </c>
      <c r="Y7" s="25">
        <v>118.42</v>
      </c>
      <c r="Z7" s="25">
        <v>118.63</v>
      </c>
      <c r="AA7" s="25">
        <v>115.51</v>
      </c>
      <c r="AB7" s="25">
        <v>109.64</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263.24</v>
      </c>
      <c r="AU7" s="25">
        <v>215.3</v>
      </c>
      <c r="AV7" s="25">
        <v>227.63</v>
      </c>
      <c r="AW7" s="25">
        <v>231.91</v>
      </c>
      <c r="AX7" s="25">
        <v>215.13</v>
      </c>
      <c r="AY7" s="25">
        <v>258.22000000000003</v>
      </c>
      <c r="AZ7" s="25">
        <v>250.03</v>
      </c>
      <c r="BA7" s="25">
        <v>239.45</v>
      </c>
      <c r="BB7" s="25">
        <v>246.01</v>
      </c>
      <c r="BC7" s="25">
        <v>228.89</v>
      </c>
      <c r="BD7" s="25">
        <v>252.29</v>
      </c>
      <c r="BE7" s="25">
        <v>318.17</v>
      </c>
      <c r="BF7" s="25">
        <v>318.05</v>
      </c>
      <c r="BG7" s="25">
        <v>309.32</v>
      </c>
      <c r="BH7" s="25">
        <v>306.62</v>
      </c>
      <c r="BI7" s="25">
        <v>307.52999999999997</v>
      </c>
      <c r="BJ7" s="25">
        <v>255.12</v>
      </c>
      <c r="BK7" s="25">
        <v>254.19</v>
      </c>
      <c r="BL7" s="25">
        <v>259.56</v>
      </c>
      <c r="BM7" s="25">
        <v>248.92</v>
      </c>
      <c r="BN7" s="25">
        <v>251.26</v>
      </c>
      <c r="BO7" s="25">
        <v>268.07</v>
      </c>
      <c r="BP7" s="25">
        <v>121.53</v>
      </c>
      <c r="BQ7" s="25">
        <v>112.72</v>
      </c>
      <c r="BR7" s="25">
        <v>113.66</v>
      </c>
      <c r="BS7" s="25">
        <v>110.41</v>
      </c>
      <c r="BT7" s="25">
        <v>103.98</v>
      </c>
      <c r="BU7" s="25">
        <v>109.12</v>
      </c>
      <c r="BV7" s="25">
        <v>107.42</v>
      </c>
      <c r="BW7" s="25">
        <v>105.07</v>
      </c>
      <c r="BX7" s="25">
        <v>107.54</v>
      </c>
      <c r="BY7" s="25">
        <v>101.93</v>
      </c>
      <c r="BZ7" s="25">
        <v>97.47</v>
      </c>
      <c r="CA7" s="25">
        <v>182.86</v>
      </c>
      <c r="CB7" s="25">
        <v>197.59</v>
      </c>
      <c r="CC7" s="25">
        <v>195.06</v>
      </c>
      <c r="CD7" s="25">
        <v>201.66</v>
      </c>
      <c r="CE7" s="25">
        <v>215.15</v>
      </c>
      <c r="CF7" s="25">
        <v>153.88</v>
      </c>
      <c r="CG7" s="25">
        <v>157.19</v>
      </c>
      <c r="CH7" s="25">
        <v>153.71</v>
      </c>
      <c r="CI7" s="25">
        <v>155.9</v>
      </c>
      <c r="CJ7" s="25">
        <v>162.47</v>
      </c>
      <c r="CK7" s="25">
        <v>174.75</v>
      </c>
      <c r="CL7" s="25">
        <v>57.31</v>
      </c>
      <c r="CM7" s="25">
        <v>55.78</v>
      </c>
      <c r="CN7" s="25">
        <v>55.39</v>
      </c>
      <c r="CO7" s="25">
        <v>53.16</v>
      </c>
      <c r="CP7" s="25">
        <v>52.22</v>
      </c>
      <c r="CQ7" s="25">
        <v>63.53</v>
      </c>
      <c r="CR7" s="25">
        <v>63.16</v>
      </c>
      <c r="CS7" s="25">
        <v>64.41</v>
      </c>
      <c r="CT7" s="25">
        <v>64.11</v>
      </c>
      <c r="CU7" s="25">
        <v>63.81</v>
      </c>
      <c r="CV7" s="25">
        <v>59.97</v>
      </c>
      <c r="CW7" s="25">
        <v>87</v>
      </c>
      <c r="CX7" s="25">
        <v>86.5</v>
      </c>
      <c r="CY7" s="25">
        <v>88.42</v>
      </c>
      <c r="CZ7" s="25">
        <v>90.18</v>
      </c>
      <c r="DA7" s="25">
        <v>89.78</v>
      </c>
      <c r="DB7" s="25">
        <v>91.58</v>
      </c>
      <c r="DC7" s="25">
        <v>91.48</v>
      </c>
      <c r="DD7" s="25">
        <v>91.64</v>
      </c>
      <c r="DE7" s="25">
        <v>92.09</v>
      </c>
      <c r="DF7" s="25">
        <v>91.76</v>
      </c>
      <c r="DG7" s="25">
        <v>89.76</v>
      </c>
      <c r="DH7" s="25">
        <v>46.04</v>
      </c>
      <c r="DI7" s="25">
        <v>46.83</v>
      </c>
      <c r="DJ7" s="25">
        <v>46.63</v>
      </c>
      <c r="DK7" s="25">
        <v>47.49</v>
      </c>
      <c r="DL7" s="25">
        <v>48.01</v>
      </c>
      <c r="DM7" s="25">
        <v>50.41</v>
      </c>
      <c r="DN7" s="25">
        <v>51.13</v>
      </c>
      <c r="DO7" s="25">
        <v>51.62</v>
      </c>
      <c r="DP7" s="25">
        <v>52.16</v>
      </c>
      <c r="DQ7" s="25">
        <v>52.59</v>
      </c>
      <c r="DR7" s="25">
        <v>51.51</v>
      </c>
      <c r="DS7" s="25">
        <v>23.43</v>
      </c>
      <c r="DT7" s="25">
        <v>24.88</v>
      </c>
      <c r="DU7" s="25">
        <v>26.2</v>
      </c>
      <c r="DV7" s="25">
        <v>27.19</v>
      </c>
      <c r="DW7" s="25">
        <v>27.95</v>
      </c>
      <c r="DX7" s="25">
        <v>20.36</v>
      </c>
      <c r="DY7" s="25">
        <v>22.41</v>
      </c>
      <c r="DZ7" s="25">
        <v>23.68</v>
      </c>
      <c r="EA7" s="25">
        <v>25.76</v>
      </c>
      <c r="EB7" s="25">
        <v>27.51</v>
      </c>
      <c r="EC7" s="25">
        <v>23.75</v>
      </c>
      <c r="ED7" s="25">
        <v>1.52</v>
      </c>
      <c r="EE7" s="25">
        <v>1.33</v>
      </c>
      <c r="EF7" s="25">
        <v>1.36</v>
      </c>
      <c r="EG7" s="25">
        <v>1.21</v>
      </c>
      <c r="EH7" s="25">
        <v>1.06</v>
      </c>
      <c r="EI7" s="25">
        <v>0.75</v>
      </c>
      <c r="EJ7" s="25">
        <v>0.73</v>
      </c>
      <c r="EK7" s="25">
        <v>0.79</v>
      </c>
      <c r="EL7" s="25">
        <v>0.75</v>
      </c>
      <c r="EM7" s="25">
        <v>0.78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104</v>
      </c>
    </row>
    <row r="12" spans="1:144" x14ac:dyDescent="0.2">
      <c r="B12">
        <v>1</v>
      </c>
      <c r="C12">
        <v>1</v>
      </c>
      <c r="D12">
        <v>2</v>
      </c>
      <c r="E12">
        <v>3</v>
      </c>
      <c r="F12">
        <v>4</v>
      </c>
      <c r="G12" t="s">
        <v>105</v>
      </c>
    </row>
    <row r="13" spans="1:144" x14ac:dyDescent="0.2">
      <c r="B13" t="s">
        <v>106</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孝彦</cp:lastModifiedBy>
  <cp:lastPrinted>2024-01-24T07:53:47Z</cp:lastPrinted>
  <dcterms:created xsi:type="dcterms:W3CDTF">2023-12-05T00:49:28Z</dcterms:created>
  <dcterms:modified xsi:type="dcterms:W3CDTF">2024-01-24T07:58:03Z</dcterms:modified>
  <cp:category/>
</cp:coreProperties>
</file>